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7053A117-943B-4556-9977-C44F9584AA31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Summ1" sheetId="6" r:id="rId2"/>
    <sheet name="Data_Hist1" sheetId="5" r:id="rId3"/>
  </sheets>
  <calcPr calcId="179017"/>
</workbook>
</file>

<file path=xl/calcChain.xml><?xml version="1.0" encoding="utf-8"?>
<calcChain xmlns="http://schemas.openxmlformats.org/spreadsheetml/2006/main">
  <c r="E27" i="6" l="1"/>
  <c r="E26" i="6"/>
  <c r="E25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6" i="6"/>
  <c r="E5" i="6"/>
  <c r="E4" i="6"/>
  <c r="D27" i="6"/>
  <c r="D26" i="6"/>
  <c r="D25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6" i="6"/>
  <c r="D5" i="6"/>
  <c r="C27" i="6"/>
  <c r="C26" i="6"/>
  <c r="C25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6" i="6"/>
  <c r="C5" i="6"/>
  <c r="D4" i="6" l="1"/>
  <c r="C4" i="6"/>
  <c r="M9" i="5"/>
  <c r="M8" i="5"/>
  <c r="M7" i="5"/>
  <c r="M6" i="5"/>
  <c r="M5" i="5"/>
  <c r="M4" i="5"/>
  <c r="M3" i="5"/>
  <c r="M2" i="5"/>
  <c r="E10" i="5"/>
  <c r="E9" i="5"/>
  <c r="E8" i="5"/>
  <c r="E7" i="5"/>
  <c r="E6" i="5"/>
  <c r="E5" i="5"/>
  <c r="E4" i="5"/>
  <c r="E3" i="5"/>
  <c r="E2" i="5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2" i="2"/>
  <c r="U6" i="5" l="1"/>
  <c r="U5" i="5"/>
  <c r="U4" i="5"/>
  <c r="U3" i="5"/>
  <c r="U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>Out of 100 possible points.</t>
        </r>
      </text>
    </comment>
    <comment ref="C1" authorId="0" shapeId="0" xr:uid="{00000000-0006-0000-0000-000002000000}">
      <text>
        <r>
          <rPr>
            <sz val="8"/>
            <color indexed="81"/>
            <rFont val="Tahoma"/>
            <family val="2"/>
          </rPr>
          <t>Out of 100 possible points.</t>
        </r>
      </text>
    </comment>
  </commentList>
</comments>
</file>

<file path=xl/sharedStrings.xml><?xml version="1.0" encoding="utf-8"?>
<sst xmlns="http://schemas.openxmlformats.org/spreadsheetml/2006/main" count="53" uniqueCount="50">
  <si>
    <t>Student</t>
  </si>
  <si>
    <t>Midterm</t>
  </si>
  <si>
    <t>Final</t>
  </si>
  <si>
    <t>Mean</t>
  </si>
  <si>
    <t>Median</t>
  </si>
  <si>
    <t>Difference</t>
  </si>
  <si>
    <t>Std Dev</t>
  </si>
  <si>
    <t>[62.000]-
[65.889]</t>
  </si>
  <si>
    <t>[65.889]-
[69.778]</t>
  </si>
  <si>
    <t>[69.778]-
[73.667]</t>
  </si>
  <si>
    <t>[73.667]-
[77.556]</t>
  </si>
  <si>
    <t>[77.556]-
[81.444]</t>
  </si>
  <si>
    <t>[81.444]-
[85.333]</t>
  </si>
  <si>
    <t>[85.333]-
[89.222]</t>
  </si>
  <si>
    <t>[89.222]-
[93.111]</t>
  </si>
  <si>
    <t>[93.111]-
[97.000]</t>
  </si>
  <si>
    <t>[56.000]-
[61.500]</t>
  </si>
  <si>
    <t>[61.500]-
[67.000]</t>
  </si>
  <si>
    <t>[67.000]-
[72.500]</t>
  </si>
  <si>
    <t>[72.500]-
[78.000]</t>
  </si>
  <si>
    <t>[78.000]-
[83.500]</t>
  </si>
  <si>
    <t>[83.500]-
[89.000]</t>
  </si>
  <si>
    <t>[89.000]-
[94.500]</t>
  </si>
  <si>
    <t>[94.500]-
[100.000]</t>
  </si>
  <si>
    <t>[-10.000]-
[-6.000]</t>
  </si>
  <si>
    <t>[-6.000]-
[-2.000]</t>
  </si>
  <si>
    <t>[-2.000]-
[2.000]</t>
  </si>
  <si>
    <t>[2.000]-
[6.000]</t>
  </si>
  <si>
    <t>[6.000]-
[10.000]</t>
  </si>
  <si>
    <t>Summary stats for selected variables</t>
  </si>
  <si>
    <t>Variable</t>
  </si>
  <si>
    <t># observations</t>
  </si>
  <si>
    <t># numeric</t>
  </si>
  <si>
    <t># missing</t>
  </si>
  <si>
    <t>Min</t>
  </si>
  <si>
    <t>Max</t>
  </si>
  <si>
    <t>Sum</t>
  </si>
  <si>
    <t>Variance</t>
  </si>
  <si>
    <t>Quartile 1</t>
  </si>
  <si>
    <t>IQR</t>
  </si>
  <si>
    <t>1st percentile</t>
  </si>
  <si>
    <t>5th percentile</t>
  </si>
  <si>
    <t>95th percentile</t>
  </si>
  <si>
    <t>99th percentile</t>
  </si>
  <si>
    <t>Measures in same units as data</t>
  </si>
  <si>
    <t>Mean Abs Dev</t>
  </si>
  <si>
    <t>Quartile 3</t>
  </si>
  <si>
    <t>Measures not in same units as data</t>
  </si>
  <si>
    <t>Skewness</t>
  </si>
  <si>
    <t>Kurtosis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</si>
</sst>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4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2" fontId="4" fillId="0" borderId="0" xfId="1" applyNumberFormat="1" applyFont="1"/>
    <xf numFmtId="164" fontId="4" fillId="0" borderId="0" xfId="1" applyNumberFormat="1" applyFont="1"/>
    <xf numFmtId="0" fontId="6" fillId="0" borderId="0" xfId="0" applyFont="1"/>
    <xf numFmtId="0" fontId="6" fillId="0" borderId="0" xfId="0" applyFont="1" applyAlignment="1">
      <alignment wrapText="1"/>
    </xf>
    <xf numFmtId="0" fontId="5" fillId="0" borderId="0" xfId="0" applyFont="1"/>
    <xf numFmtId="0" fontId="0" fillId="0" borderId="0" xfId="0" applyAlignment="1">
      <alignment horizontal="right"/>
    </xf>
    <xf numFmtId="165" fontId="0" fillId="0" borderId="0" xfId="0" applyNumberFormat="1"/>
    <xf numFmtId="3" fontId="0" fillId="0" borderId="0" xfId="0" applyNumberFormat="1"/>
    <xf numFmtId="164" fontId="0" fillId="0" borderId="0" xfId="0" applyNumberFormat="1"/>
    <xf numFmtId="164" fontId="0" fillId="2" borderId="0" xfId="0" applyNumberFormat="1" applyFill="1"/>
  </cellXfs>
  <cellStyles count="2">
    <cellStyle name="Normal" xfId="0" builtinId="0" customBuiltin="1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Midterm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Data_Hist1!$D$2:$D$10</c:f>
              <c:strCache>
                <c:ptCount val="9"/>
                <c:pt idx="0">
                  <c:v>[62.000]-
[65.889]</c:v>
                </c:pt>
                <c:pt idx="1">
                  <c:v>[65.889]-
[69.778]</c:v>
                </c:pt>
                <c:pt idx="2">
                  <c:v>[69.778]-
[73.667]</c:v>
                </c:pt>
                <c:pt idx="3">
                  <c:v>[73.667]-
[77.556]</c:v>
                </c:pt>
                <c:pt idx="4">
                  <c:v>[77.556]-
[81.444]</c:v>
                </c:pt>
                <c:pt idx="5">
                  <c:v>[81.444]-
[85.333]</c:v>
                </c:pt>
                <c:pt idx="6">
                  <c:v>[85.333]-
[89.222]</c:v>
                </c:pt>
                <c:pt idx="7">
                  <c:v>[89.222]-
[93.111]</c:v>
                </c:pt>
                <c:pt idx="8">
                  <c:v>[93.111]-
[97.000]</c:v>
                </c:pt>
              </c:strCache>
            </c:strRef>
          </c:cat>
          <c:val>
            <c:numRef>
              <c:f>Data_Hist1!$E$2:$E$10</c:f>
              <c:numCache>
                <c:formatCode>General</c:formatCode>
                <c:ptCount val="9"/>
                <c:pt idx="0">
                  <c:v>3</c:v>
                </c:pt>
                <c:pt idx="1">
                  <c:v>2</c:v>
                </c:pt>
                <c:pt idx="2">
                  <c:v>15</c:v>
                </c:pt>
                <c:pt idx="3">
                  <c:v>20</c:v>
                </c:pt>
                <c:pt idx="4">
                  <c:v>18</c:v>
                </c:pt>
                <c:pt idx="5">
                  <c:v>20</c:v>
                </c:pt>
                <c:pt idx="6">
                  <c:v>8</c:v>
                </c:pt>
                <c:pt idx="7">
                  <c:v>7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7B-471E-A592-B07C7FD1C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80023736"/>
        <c:axId val="780023080"/>
      </c:barChart>
      <c:catAx>
        <c:axId val="780023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80023080"/>
        <c:crosses val="autoZero"/>
        <c:auto val="1"/>
        <c:lblAlgn val="ctr"/>
        <c:lblOffset val="100"/>
        <c:noMultiLvlLbl val="0"/>
      </c:catAx>
      <c:valAx>
        <c:axId val="780023080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80023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Final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Data_Hist1!$L$2:$L$9</c:f>
              <c:strCache>
                <c:ptCount val="8"/>
                <c:pt idx="0">
                  <c:v>[56.000]-
[61.500]</c:v>
                </c:pt>
                <c:pt idx="1">
                  <c:v>[61.500]-
[67.000]</c:v>
                </c:pt>
                <c:pt idx="2">
                  <c:v>[67.000]-
[72.500]</c:v>
                </c:pt>
                <c:pt idx="3">
                  <c:v>[72.500]-
[78.000]</c:v>
                </c:pt>
                <c:pt idx="4">
                  <c:v>[78.000]-
[83.500]</c:v>
                </c:pt>
                <c:pt idx="5">
                  <c:v>[83.500]-
[89.000]</c:v>
                </c:pt>
                <c:pt idx="6">
                  <c:v>[89.000]-
[94.500]</c:v>
                </c:pt>
                <c:pt idx="7">
                  <c:v>[94.500]-
[100.000]</c:v>
                </c:pt>
              </c:strCache>
            </c:strRef>
          </c:cat>
          <c:val>
            <c:numRef>
              <c:f>Data_Hist1!$M$2:$M$9</c:f>
              <c:numCache>
                <c:formatCode>General</c:formatCode>
                <c:ptCount val="8"/>
                <c:pt idx="0">
                  <c:v>3</c:v>
                </c:pt>
                <c:pt idx="1">
                  <c:v>5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19</c:v>
                </c:pt>
                <c:pt idx="6">
                  <c:v>13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5C-44E2-9367-D0795E8F4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80025048"/>
        <c:axId val="780024720"/>
      </c:barChart>
      <c:catAx>
        <c:axId val="780025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80024720"/>
        <c:crosses val="autoZero"/>
        <c:auto val="1"/>
        <c:lblAlgn val="ctr"/>
        <c:lblOffset val="100"/>
        <c:noMultiLvlLbl val="0"/>
      </c:catAx>
      <c:valAx>
        <c:axId val="780024720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80025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Difference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Data_Hist1!$T$2:$T$6</c:f>
              <c:strCache>
                <c:ptCount val="5"/>
                <c:pt idx="0">
                  <c:v>[-10.000]-
[-6.000]</c:v>
                </c:pt>
                <c:pt idx="1">
                  <c:v>[-6.000]-
[-2.000]</c:v>
                </c:pt>
                <c:pt idx="2">
                  <c:v>[-2.000]-
[2.000]</c:v>
                </c:pt>
                <c:pt idx="3">
                  <c:v>[2.000]-
[6.000]</c:v>
                </c:pt>
                <c:pt idx="4">
                  <c:v>[6.000]-
[10.000]</c:v>
                </c:pt>
              </c:strCache>
            </c:strRef>
          </c:cat>
          <c:val>
            <c:numRef>
              <c:f>Data_Hist1!$U$2:$U$6</c:f>
              <c:numCache>
                <c:formatCode>General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13</c:v>
                </c:pt>
                <c:pt idx="3">
                  <c:v>29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0E-4868-963F-0B4078CD2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80025704"/>
        <c:axId val="780026688"/>
      </c:barChart>
      <c:catAx>
        <c:axId val="780025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80026688"/>
        <c:crosses val="autoZero"/>
        <c:auto val="1"/>
        <c:lblAlgn val="ctr"/>
        <c:lblOffset val="100"/>
        <c:noMultiLvlLbl val="0"/>
      </c:catAx>
      <c:valAx>
        <c:axId val="780026688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800257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0</xdr:rowOff>
    </xdr:from>
    <xdr:to>
      <xdr:col>12</xdr:col>
      <xdr:colOff>285750</xdr:colOff>
      <xdr:row>16</xdr:row>
      <xdr:rowOff>171450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99E849-B415-4CE7-98A9-CE16C22B06E0}"/>
            </a:ext>
          </a:extLst>
        </xdr:cNvPr>
        <xdr:cNvSpPr txBox="1"/>
      </xdr:nvSpPr>
      <xdr:spPr>
        <a:xfrm>
          <a:off x="4048125" y="1524000"/>
          <a:ext cx="3943350" cy="16954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Parts b, c: </a:t>
          </a:r>
          <a:r>
            <a:rPr lang="en-US" sz="1100"/>
            <a:t>The means are slightly larger than the medians, and</a:t>
          </a:r>
          <a:r>
            <a:rPr lang="en-US" sz="1100" baseline="0"/>
            <a:t> this is because a slight bit of skewness to the right, but they're extremely close to one another. The instructor could quote either to the students.</a:t>
          </a:r>
        </a:p>
        <a:p>
          <a:endParaRPr lang="en-US" sz="1100" b="1" baseline="0"/>
        </a:p>
        <a:p>
          <a:r>
            <a:rPr lang="en-US" sz="1100" b="1" baseline="0"/>
            <a:t>Part d: </a:t>
          </a:r>
          <a:r>
            <a:rPr lang="en-US" sz="1100" baseline="0"/>
            <a:t>There is a considerable amount of spread in each of the exams, ranging from 62 (or 56) to 97 (or 100). However, most of the students are in the mid-70s to mid-80s.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80165D-9445-402D-8DFA-3979F71194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C13981-C7DE-4844-9E54-11840CB6D7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</xdr:row>
      <xdr:rowOff>0</xdr:rowOff>
    </xdr:from>
    <xdr:to>
      <xdr:col>24</xdr:col>
      <xdr:colOff>304800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EB837B5-4E1E-45D1-8FEA-D2F51C6460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342900</xdr:colOff>
      <xdr:row>17</xdr:row>
      <xdr:rowOff>76200</xdr:rowOff>
    </xdr:from>
    <xdr:to>
      <xdr:col>14</xdr:col>
      <xdr:colOff>571500</xdr:colOff>
      <xdr:row>25</xdr:row>
      <xdr:rowOff>57150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0ACFE59-F3C4-45FC-B301-A5B303CC28FC}"/>
            </a:ext>
          </a:extLst>
        </xdr:cNvPr>
        <xdr:cNvSpPr txBox="1"/>
      </xdr:nvSpPr>
      <xdr:spPr>
        <a:xfrm>
          <a:off x="5219700" y="3314700"/>
          <a:ext cx="3886200" cy="150495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Each of the first</a:t>
          </a:r>
          <a:r>
            <a:rPr lang="en-US" sz="1100" baseline="0"/>
            <a:t> two </a:t>
          </a:r>
          <a:r>
            <a:rPr lang="en-US" sz="1100"/>
            <a:t>histograms is somewhat symmetrical and bell-shaped.</a:t>
          </a:r>
        </a:p>
        <a:p>
          <a:endParaRPr lang="en-US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 e: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Except for some bumpiness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in the third histogram, the differences are fairly evenly spread out between -10 and +10, which means that students don't do a lot better or worse on the final than they did on the midterm.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I970"/>
  <sheetViews>
    <sheetView tabSelected="1" workbookViewId="0"/>
  </sheetViews>
  <sheetFormatPr defaultRowHeight="15" x14ac:dyDescent="0.25"/>
  <cols>
    <col min="1" max="1" width="9.140625" style="4"/>
    <col min="2" max="3" width="9.140625" style="1"/>
    <col min="4" max="4" width="10.42578125" style="1" bestFit="1" customWidth="1"/>
    <col min="5" max="8" width="9.140625" style="1"/>
    <col min="9" max="9" width="10.42578125" style="1" bestFit="1" customWidth="1"/>
    <col min="10" max="16384" width="9.140625" style="1"/>
  </cols>
  <sheetData>
    <row r="1" spans="1:4" x14ac:dyDescent="0.25">
      <c r="A1" s="3" t="s">
        <v>0</v>
      </c>
      <c r="B1" s="2" t="s">
        <v>1</v>
      </c>
      <c r="C1" s="2" t="s">
        <v>2</v>
      </c>
      <c r="D1" s="2" t="s">
        <v>5</v>
      </c>
    </row>
    <row r="2" spans="1:4" x14ac:dyDescent="0.25">
      <c r="A2" s="4">
        <v>1</v>
      </c>
      <c r="B2" s="1">
        <v>72</v>
      </c>
      <c r="C2" s="1">
        <v>70</v>
      </c>
      <c r="D2" s="1">
        <f>C2-B2</f>
        <v>-2</v>
      </c>
    </row>
    <row r="3" spans="1:4" x14ac:dyDescent="0.25">
      <c r="A3" s="4">
        <v>2</v>
      </c>
      <c r="B3" s="1">
        <v>95</v>
      </c>
      <c r="C3" s="1">
        <v>100</v>
      </c>
      <c r="D3" s="1">
        <f t="shared" ref="D3:D66" si="0">C3-B3</f>
        <v>5</v>
      </c>
    </row>
    <row r="4" spans="1:4" x14ac:dyDescent="0.25">
      <c r="A4" s="4">
        <v>3</v>
      </c>
      <c r="B4" s="1">
        <v>83</v>
      </c>
      <c r="C4" s="1">
        <v>88</v>
      </c>
      <c r="D4" s="1">
        <f t="shared" si="0"/>
        <v>5</v>
      </c>
    </row>
    <row r="5" spans="1:4" x14ac:dyDescent="0.25">
      <c r="A5" s="4">
        <v>4</v>
      </c>
      <c r="B5" s="1">
        <v>85</v>
      </c>
      <c r="C5" s="1">
        <v>75</v>
      </c>
      <c r="D5" s="1">
        <f t="shared" si="0"/>
        <v>-10</v>
      </c>
    </row>
    <row r="6" spans="1:4" x14ac:dyDescent="0.25">
      <c r="A6" s="4">
        <v>5</v>
      </c>
      <c r="B6" s="1">
        <v>65</v>
      </c>
      <c r="C6" s="1">
        <v>73</v>
      </c>
      <c r="D6" s="1">
        <f t="shared" si="0"/>
        <v>8</v>
      </c>
    </row>
    <row r="7" spans="1:4" x14ac:dyDescent="0.25">
      <c r="A7" s="4">
        <v>6</v>
      </c>
      <c r="B7" s="1">
        <v>82</v>
      </c>
      <c r="C7" s="1">
        <v>86</v>
      </c>
      <c r="D7" s="1">
        <f t="shared" si="0"/>
        <v>4</v>
      </c>
    </row>
    <row r="8" spans="1:4" x14ac:dyDescent="0.25">
      <c r="A8" s="4">
        <v>7</v>
      </c>
      <c r="B8" s="1">
        <v>84</v>
      </c>
      <c r="C8" s="1">
        <v>85</v>
      </c>
      <c r="D8" s="1">
        <f t="shared" si="0"/>
        <v>1</v>
      </c>
    </row>
    <row r="9" spans="1:4" x14ac:dyDescent="0.25">
      <c r="A9" s="4">
        <v>8</v>
      </c>
      <c r="B9" s="1">
        <v>74</v>
      </c>
      <c r="C9" s="1">
        <v>69</v>
      </c>
      <c r="D9" s="1">
        <f t="shared" si="0"/>
        <v>-5</v>
      </c>
    </row>
    <row r="10" spans="1:4" x14ac:dyDescent="0.25">
      <c r="A10" s="4">
        <v>9</v>
      </c>
      <c r="B10" s="1">
        <v>74</v>
      </c>
      <c r="C10" s="1">
        <v>76</v>
      </c>
      <c r="D10" s="1">
        <f t="shared" si="0"/>
        <v>2</v>
      </c>
    </row>
    <row r="11" spans="1:4" x14ac:dyDescent="0.25">
      <c r="A11" s="4">
        <v>10</v>
      </c>
      <c r="B11" s="1">
        <v>82</v>
      </c>
      <c r="C11" s="1">
        <v>73</v>
      </c>
      <c r="D11" s="1">
        <f t="shared" si="0"/>
        <v>-9</v>
      </c>
    </row>
    <row r="12" spans="1:4" x14ac:dyDescent="0.25">
      <c r="A12" s="4">
        <v>11</v>
      </c>
      <c r="B12" s="1">
        <v>81</v>
      </c>
      <c r="C12" s="1">
        <v>71</v>
      </c>
      <c r="D12" s="1">
        <f t="shared" si="0"/>
        <v>-10</v>
      </c>
    </row>
    <row r="13" spans="1:4" x14ac:dyDescent="0.25">
      <c r="A13" s="4">
        <v>12</v>
      </c>
      <c r="B13" s="1">
        <v>75</v>
      </c>
      <c r="C13" s="1">
        <v>80</v>
      </c>
      <c r="D13" s="1">
        <f t="shared" si="0"/>
        <v>5</v>
      </c>
    </row>
    <row r="14" spans="1:4" x14ac:dyDescent="0.25">
      <c r="A14" s="4">
        <v>13</v>
      </c>
      <c r="B14" s="1">
        <v>78</v>
      </c>
      <c r="C14" s="1">
        <v>72</v>
      </c>
      <c r="D14" s="1">
        <f t="shared" si="0"/>
        <v>-6</v>
      </c>
    </row>
    <row r="15" spans="1:4" x14ac:dyDescent="0.25">
      <c r="A15" s="4">
        <v>14</v>
      </c>
      <c r="B15" s="1">
        <v>78</v>
      </c>
      <c r="C15" s="1">
        <v>83</v>
      </c>
      <c r="D15" s="1">
        <f t="shared" si="0"/>
        <v>5</v>
      </c>
    </row>
    <row r="16" spans="1:4" x14ac:dyDescent="0.25">
      <c r="A16" s="4">
        <v>15</v>
      </c>
      <c r="B16" s="1">
        <v>72</v>
      </c>
      <c r="C16" s="1">
        <v>68</v>
      </c>
      <c r="D16" s="1">
        <f t="shared" si="0"/>
        <v>-4</v>
      </c>
    </row>
    <row r="17" spans="1:9" x14ac:dyDescent="0.25">
      <c r="A17" s="4">
        <v>16</v>
      </c>
      <c r="B17" s="1">
        <v>73</v>
      </c>
      <c r="C17" s="1">
        <v>83</v>
      </c>
      <c r="D17" s="1">
        <f t="shared" si="0"/>
        <v>10</v>
      </c>
    </row>
    <row r="18" spans="1:9" x14ac:dyDescent="0.25">
      <c r="A18" s="4">
        <v>17</v>
      </c>
      <c r="B18" s="1">
        <v>75</v>
      </c>
      <c r="C18" s="1">
        <v>76</v>
      </c>
      <c r="D18" s="1">
        <f t="shared" si="0"/>
        <v>1</v>
      </c>
    </row>
    <row r="19" spans="1:9" x14ac:dyDescent="0.25">
      <c r="A19" s="4">
        <v>18</v>
      </c>
      <c r="B19" s="1">
        <v>79</v>
      </c>
      <c r="C19" s="1">
        <v>69</v>
      </c>
      <c r="D19" s="1">
        <f t="shared" si="0"/>
        <v>-10</v>
      </c>
    </row>
    <row r="20" spans="1:9" x14ac:dyDescent="0.25">
      <c r="A20" s="4">
        <v>19</v>
      </c>
      <c r="B20" s="1">
        <v>72</v>
      </c>
      <c r="C20" s="1">
        <v>76</v>
      </c>
      <c r="D20" s="1">
        <f t="shared" si="0"/>
        <v>4</v>
      </c>
    </row>
    <row r="21" spans="1:9" x14ac:dyDescent="0.25">
      <c r="A21" s="4">
        <v>20</v>
      </c>
      <c r="B21" s="1">
        <v>75</v>
      </c>
      <c r="C21" s="1">
        <v>79</v>
      </c>
      <c r="D21" s="1">
        <f t="shared" si="0"/>
        <v>4</v>
      </c>
    </row>
    <row r="22" spans="1:9" x14ac:dyDescent="0.25">
      <c r="A22" s="4">
        <v>21</v>
      </c>
      <c r="B22" s="1">
        <v>77</v>
      </c>
      <c r="C22" s="1">
        <v>74</v>
      </c>
      <c r="D22" s="1">
        <f t="shared" si="0"/>
        <v>-3</v>
      </c>
    </row>
    <row r="23" spans="1:9" x14ac:dyDescent="0.25">
      <c r="A23" s="4">
        <v>22</v>
      </c>
      <c r="B23" s="1">
        <v>71</v>
      </c>
      <c r="C23" s="1">
        <v>80</v>
      </c>
      <c r="D23" s="1">
        <f t="shared" si="0"/>
        <v>9</v>
      </c>
    </row>
    <row r="24" spans="1:9" x14ac:dyDescent="0.25">
      <c r="A24" s="4">
        <v>23</v>
      </c>
      <c r="B24" s="1">
        <v>78</v>
      </c>
      <c r="C24" s="1">
        <v>70</v>
      </c>
      <c r="D24" s="1">
        <f t="shared" si="0"/>
        <v>-8</v>
      </c>
      <c r="G24" s="5"/>
      <c r="H24" s="5"/>
      <c r="I24" s="5"/>
    </row>
    <row r="25" spans="1:9" x14ac:dyDescent="0.25">
      <c r="A25" s="4">
        <v>24</v>
      </c>
      <c r="B25" s="1">
        <v>83</v>
      </c>
      <c r="C25" s="1">
        <v>93</v>
      </c>
      <c r="D25" s="1">
        <f t="shared" si="0"/>
        <v>10</v>
      </c>
      <c r="G25" s="6"/>
      <c r="H25" s="6"/>
      <c r="I25" s="6"/>
    </row>
    <row r="26" spans="1:9" x14ac:dyDescent="0.25">
      <c r="A26" s="4">
        <v>25</v>
      </c>
      <c r="B26" s="1">
        <v>84</v>
      </c>
      <c r="C26" s="1">
        <v>78</v>
      </c>
      <c r="D26" s="1">
        <f t="shared" si="0"/>
        <v>-6</v>
      </c>
      <c r="G26" s="6"/>
      <c r="H26" s="6"/>
      <c r="I26" s="6"/>
    </row>
    <row r="27" spans="1:9" x14ac:dyDescent="0.25">
      <c r="A27" s="4">
        <v>26</v>
      </c>
      <c r="B27" s="1">
        <v>71</v>
      </c>
      <c r="C27" s="1">
        <v>81</v>
      </c>
      <c r="D27" s="1">
        <f t="shared" si="0"/>
        <v>10</v>
      </c>
      <c r="G27" s="7"/>
      <c r="I27" s="7"/>
    </row>
    <row r="28" spans="1:9" x14ac:dyDescent="0.25">
      <c r="A28" s="4">
        <v>27</v>
      </c>
      <c r="B28" s="1">
        <v>81</v>
      </c>
      <c r="C28" s="1">
        <v>73</v>
      </c>
      <c r="D28" s="1">
        <f t="shared" si="0"/>
        <v>-8</v>
      </c>
    </row>
    <row r="29" spans="1:9" x14ac:dyDescent="0.25">
      <c r="A29" s="4">
        <v>28</v>
      </c>
      <c r="B29" s="1">
        <v>82</v>
      </c>
      <c r="C29" s="1">
        <v>88</v>
      </c>
      <c r="D29" s="1">
        <f t="shared" si="0"/>
        <v>6</v>
      </c>
    </row>
    <row r="30" spans="1:9" x14ac:dyDescent="0.25">
      <c r="A30" s="4">
        <v>29</v>
      </c>
      <c r="B30" s="1">
        <v>79</v>
      </c>
      <c r="C30" s="1">
        <v>83</v>
      </c>
      <c r="D30" s="1">
        <f t="shared" si="0"/>
        <v>4</v>
      </c>
    </row>
    <row r="31" spans="1:9" x14ac:dyDescent="0.25">
      <c r="A31" s="4">
        <v>30</v>
      </c>
      <c r="B31" s="1">
        <v>71</v>
      </c>
      <c r="C31" s="1">
        <v>69</v>
      </c>
      <c r="D31" s="1">
        <f t="shared" si="0"/>
        <v>-2</v>
      </c>
    </row>
    <row r="32" spans="1:9" x14ac:dyDescent="0.25">
      <c r="A32" s="4">
        <v>31</v>
      </c>
      <c r="B32" s="1">
        <v>73</v>
      </c>
      <c r="C32" s="1">
        <v>77</v>
      </c>
      <c r="D32" s="1">
        <f t="shared" si="0"/>
        <v>4</v>
      </c>
    </row>
    <row r="33" spans="1:4" x14ac:dyDescent="0.25">
      <c r="A33" s="4">
        <v>32</v>
      </c>
      <c r="B33" s="1">
        <v>89</v>
      </c>
      <c r="C33" s="1">
        <v>87</v>
      </c>
      <c r="D33" s="1">
        <f t="shared" si="0"/>
        <v>-2</v>
      </c>
    </row>
    <row r="34" spans="1:4" x14ac:dyDescent="0.25">
      <c r="A34" s="4">
        <v>33</v>
      </c>
      <c r="B34" s="1">
        <v>74</v>
      </c>
      <c r="C34" s="1">
        <v>74</v>
      </c>
      <c r="D34" s="1">
        <f t="shared" si="0"/>
        <v>0</v>
      </c>
    </row>
    <row r="35" spans="1:4" x14ac:dyDescent="0.25">
      <c r="A35" s="4">
        <v>34</v>
      </c>
      <c r="B35" s="1">
        <v>75</v>
      </c>
      <c r="C35" s="1">
        <v>78</v>
      </c>
      <c r="D35" s="1">
        <f t="shared" si="0"/>
        <v>3</v>
      </c>
    </row>
    <row r="36" spans="1:4" x14ac:dyDescent="0.25">
      <c r="A36" s="4">
        <v>35</v>
      </c>
      <c r="B36" s="1">
        <v>93</v>
      </c>
      <c r="C36" s="1">
        <v>96</v>
      </c>
      <c r="D36" s="1">
        <f t="shared" si="0"/>
        <v>3</v>
      </c>
    </row>
    <row r="37" spans="1:4" x14ac:dyDescent="0.25">
      <c r="A37" s="4">
        <v>36</v>
      </c>
      <c r="B37" s="1">
        <v>74</v>
      </c>
      <c r="C37" s="1">
        <v>84</v>
      </c>
      <c r="D37" s="1">
        <f t="shared" si="0"/>
        <v>10</v>
      </c>
    </row>
    <row r="38" spans="1:4" x14ac:dyDescent="0.25">
      <c r="A38" s="4">
        <v>37</v>
      </c>
      <c r="B38" s="1">
        <v>88</v>
      </c>
      <c r="C38" s="1">
        <v>90</v>
      </c>
      <c r="D38" s="1">
        <f t="shared" si="0"/>
        <v>2</v>
      </c>
    </row>
    <row r="39" spans="1:4" x14ac:dyDescent="0.25">
      <c r="A39" s="4">
        <v>38</v>
      </c>
      <c r="B39" s="1">
        <v>83</v>
      </c>
      <c r="C39" s="1">
        <v>89</v>
      </c>
      <c r="D39" s="1">
        <f t="shared" si="0"/>
        <v>6</v>
      </c>
    </row>
    <row r="40" spans="1:4" x14ac:dyDescent="0.25">
      <c r="A40" s="4">
        <v>39</v>
      </c>
      <c r="B40" s="1">
        <v>90</v>
      </c>
      <c r="C40" s="1">
        <v>100</v>
      </c>
      <c r="D40" s="1">
        <f t="shared" si="0"/>
        <v>10</v>
      </c>
    </row>
    <row r="41" spans="1:4" x14ac:dyDescent="0.25">
      <c r="A41" s="4">
        <v>40</v>
      </c>
      <c r="B41" s="1">
        <v>82</v>
      </c>
      <c r="C41" s="1">
        <v>82</v>
      </c>
      <c r="D41" s="1">
        <f t="shared" si="0"/>
        <v>0</v>
      </c>
    </row>
    <row r="42" spans="1:4" x14ac:dyDescent="0.25">
      <c r="A42" s="4">
        <v>41</v>
      </c>
      <c r="B42" s="1">
        <v>79</v>
      </c>
      <c r="C42" s="1">
        <v>85</v>
      </c>
      <c r="D42" s="1">
        <f t="shared" si="0"/>
        <v>6</v>
      </c>
    </row>
    <row r="43" spans="1:4" x14ac:dyDescent="0.25">
      <c r="A43" s="4">
        <v>42</v>
      </c>
      <c r="B43" s="1">
        <v>62</v>
      </c>
      <c r="C43" s="1">
        <v>60</v>
      </c>
      <c r="D43" s="1">
        <f t="shared" si="0"/>
        <v>-2</v>
      </c>
    </row>
    <row r="44" spans="1:4" x14ac:dyDescent="0.25">
      <c r="A44" s="4">
        <v>43</v>
      </c>
      <c r="B44" s="1">
        <v>73</v>
      </c>
      <c r="C44" s="1">
        <v>70</v>
      </c>
      <c r="D44" s="1">
        <f t="shared" si="0"/>
        <v>-3</v>
      </c>
    </row>
    <row r="45" spans="1:4" x14ac:dyDescent="0.25">
      <c r="A45" s="4">
        <v>44</v>
      </c>
      <c r="B45" s="1">
        <v>88</v>
      </c>
      <c r="C45" s="1">
        <v>88</v>
      </c>
      <c r="D45" s="1">
        <f t="shared" si="0"/>
        <v>0</v>
      </c>
    </row>
    <row r="46" spans="1:4" x14ac:dyDescent="0.25">
      <c r="A46" s="4">
        <v>45</v>
      </c>
      <c r="B46" s="1">
        <v>76</v>
      </c>
      <c r="C46" s="1">
        <v>80</v>
      </c>
      <c r="D46" s="1">
        <f t="shared" si="0"/>
        <v>4</v>
      </c>
    </row>
    <row r="47" spans="1:4" x14ac:dyDescent="0.25">
      <c r="A47" s="4">
        <v>46</v>
      </c>
      <c r="B47" s="1">
        <v>76</v>
      </c>
      <c r="C47" s="1">
        <v>86</v>
      </c>
      <c r="D47" s="1">
        <f t="shared" si="0"/>
        <v>10</v>
      </c>
    </row>
    <row r="48" spans="1:4" x14ac:dyDescent="0.25">
      <c r="A48" s="4">
        <v>47</v>
      </c>
      <c r="B48" s="1">
        <v>76</v>
      </c>
      <c r="C48" s="1">
        <v>68</v>
      </c>
      <c r="D48" s="1">
        <f t="shared" si="0"/>
        <v>-8</v>
      </c>
    </row>
    <row r="49" spans="1:4" x14ac:dyDescent="0.25">
      <c r="A49" s="4">
        <v>48</v>
      </c>
      <c r="B49" s="1">
        <v>80</v>
      </c>
      <c r="C49" s="1">
        <v>84</v>
      </c>
      <c r="D49" s="1">
        <f t="shared" si="0"/>
        <v>4</v>
      </c>
    </row>
    <row r="50" spans="1:4" x14ac:dyDescent="0.25">
      <c r="A50" s="4">
        <v>49</v>
      </c>
      <c r="B50" s="1">
        <v>84</v>
      </c>
      <c r="C50" s="1">
        <v>92</v>
      </c>
      <c r="D50" s="1">
        <f t="shared" si="0"/>
        <v>8</v>
      </c>
    </row>
    <row r="51" spans="1:4" x14ac:dyDescent="0.25">
      <c r="A51" s="4">
        <v>50</v>
      </c>
      <c r="B51" s="1">
        <v>84</v>
      </c>
      <c r="C51" s="1">
        <v>74</v>
      </c>
      <c r="D51" s="1">
        <f t="shared" si="0"/>
        <v>-10</v>
      </c>
    </row>
    <row r="52" spans="1:4" x14ac:dyDescent="0.25">
      <c r="A52" s="4">
        <v>51</v>
      </c>
      <c r="B52" s="1">
        <v>91</v>
      </c>
      <c r="C52" s="1">
        <v>98</v>
      </c>
      <c r="D52" s="1">
        <f t="shared" si="0"/>
        <v>7</v>
      </c>
    </row>
    <row r="53" spans="1:4" x14ac:dyDescent="0.25">
      <c r="A53" s="4">
        <v>52</v>
      </c>
      <c r="B53" s="1">
        <v>70</v>
      </c>
      <c r="C53" s="1">
        <v>64</v>
      </c>
      <c r="D53" s="1">
        <f t="shared" si="0"/>
        <v>-6</v>
      </c>
    </row>
    <row r="54" spans="1:4" x14ac:dyDescent="0.25">
      <c r="A54" s="4">
        <v>53</v>
      </c>
      <c r="B54" s="1">
        <v>76</v>
      </c>
      <c r="C54" s="1">
        <v>78</v>
      </c>
      <c r="D54" s="1">
        <f t="shared" si="0"/>
        <v>2</v>
      </c>
    </row>
    <row r="55" spans="1:4" x14ac:dyDescent="0.25">
      <c r="A55" s="4">
        <v>54</v>
      </c>
      <c r="B55" s="1">
        <v>74</v>
      </c>
      <c r="C55" s="1">
        <v>79</v>
      </c>
      <c r="D55" s="1">
        <f t="shared" si="0"/>
        <v>5</v>
      </c>
    </row>
    <row r="56" spans="1:4" x14ac:dyDescent="0.25">
      <c r="A56" s="4">
        <v>55</v>
      </c>
      <c r="B56" s="1">
        <v>68</v>
      </c>
      <c r="C56" s="1">
        <v>76</v>
      </c>
      <c r="D56" s="1">
        <f t="shared" si="0"/>
        <v>8</v>
      </c>
    </row>
    <row r="57" spans="1:4" x14ac:dyDescent="0.25">
      <c r="A57" s="4">
        <v>56</v>
      </c>
      <c r="B57" s="1">
        <v>80</v>
      </c>
      <c r="C57" s="1">
        <v>88</v>
      </c>
      <c r="D57" s="1">
        <f t="shared" si="0"/>
        <v>8</v>
      </c>
    </row>
    <row r="58" spans="1:4" x14ac:dyDescent="0.25">
      <c r="A58" s="4">
        <v>57</v>
      </c>
      <c r="B58" s="1">
        <v>87</v>
      </c>
      <c r="C58" s="1">
        <v>94</v>
      </c>
      <c r="D58" s="1">
        <f t="shared" si="0"/>
        <v>7</v>
      </c>
    </row>
    <row r="59" spans="1:4" x14ac:dyDescent="0.25">
      <c r="A59" s="4">
        <v>58</v>
      </c>
      <c r="B59" s="1">
        <v>92</v>
      </c>
      <c r="C59" s="1">
        <v>86</v>
      </c>
      <c r="D59" s="1">
        <f t="shared" si="0"/>
        <v>-6</v>
      </c>
    </row>
    <row r="60" spans="1:4" x14ac:dyDescent="0.25">
      <c r="A60" s="4">
        <v>59</v>
      </c>
      <c r="B60" s="1">
        <v>84</v>
      </c>
      <c r="C60" s="1">
        <v>87</v>
      </c>
      <c r="D60" s="1">
        <f t="shared" si="0"/>
        <v>3</v>
      </c>
    </row>
    <row r="61" spans="1:4" x14ac:dyDescent="0.25">
      <c r="A61" s="4">
        <v>60</v>
      </c>
      <c r="B61" s="1">
        <v>79</v>
      </c>
      <c r="C61" s="1">
        <v>75</v>
      </c>
      <c r="D61" s="1">
        <f t="shared" si="0"/>
        <v>-4</v>
      </c>
    </row>
    <row r="62" spans="1:4" x14ac:dyDescent="0.25">
      <c r="A62" s="4">
        <v>61</v>
      </c>
      <c r="B62" s="1">
        <v>80</v>
      </c>
      <c r="C62" s="1">
        <v>75</v>
      </c>
      <c r="D62" s="1">
        <f t="shared" si="0"/>
        <v>-5</v>
      </c>
    </row>
    <row r="63" spans="1:4" x14ac:dyDescent="0.25">
      <c r="A63" s="4">
        <v>62</v>
      </c>
      <c r="B63" s="1">
        <v>91</v>
      </c>
      <c r="C63" s="1">
        <v>84</v>
      </c>
      <c r="D63" s="1">
        <f t="shared" si="0"/>
        <v>-7</v>
      </c>
    </row>
    <row r="64" spans="1:4" x14ac:dyDescent="0.25">
      <c r="A64" s="4">
        <v>63</v>
      </c>
      <c r="B64" s="1">
        <v>74</v>
      </c>
      <c r="C64" s="1">
        <v>77</v>
      </c>
      <c r="D64" s="1">
        <f t="shared" si="0"/>
        <v>3</v>
      </c>
    </row>
    <row r="65" spans="1:4" x14ac:dyDescent="0.25">
      <c r="A65" s="4">
        <v>64</v>
      </c>
      <c r="B65" s="1">
        <v>69</v>
      </c>
      <c r="C65" s="1">
        <v>62</v>
      </c>
      <c r="D65" s="1">
        <f t="shared" si="0"/>
        <v>-7</v>
      </c>
    </row>
    <row r="66" spans="1:4" x14ac:dyDescent="0.25">
      <c r="A66" s="4">
        <v>65</v>
      </c>
      <c r="B66" s="1">
        <v>88</v>
      </c>
      <c r="C66" s="1">
        <v>92</v>
      </c>
      <c r="D66" s="1">
        <f t="shared" si="0"/>
        <v>4</v>
      </c>
    </row>
    <row r="67" spans="1:4" x14ac:dyDescent="0.25">
      <c r="A67" s="4">
        <v>66</v>
      </c>
      <c r="B67" s="1">
        <v>84</v>
      </c>
      <c r="C67" s="1">
        <v>79</v>
      </c>
      <c r="D67" s="1">
        <f t="shared" ref="D67:D97" si="1">C67-B67</f>
        <v>-5</v>
      </c>
    </row>
    <row r="68" spans="1:4" x14ac:dyDescent="0.25">
      <c r="A68" s="4">
        <v>67</v>
      </c>
      <c r="B68" s="1">
        <v>83</v>
      </c>
      <c r="C68" s="1">
        <v>82</v>
      </c>
      <c r="D68" s="1">
        <f t="shared" si="1"/>
        <v>-1</v>
      </c>
    </row>
    <row r="69" spans="1:4" x14ac:dyDescent="0.25">
      <c r="A69" s="4">
        <v>68</v>
      </c>
      <c r="B69" s="1">
        <v>87</v>
      </c>
      <c r="C69" s="1">
        <v>81</v>
      </c>
      <c r="D69" s="1">
        <f t="shared" si="1"/>
        <v>-6</v>
      </c>
    </row>
    <row r="70" spans="1:4" x14ac:dyDescent="0.25">
      <c r="A70" s="4">
        <v>69</v>
      </c>
      <c r="B70" s="1">
        <v>82</v>
      </c>
      <c r="C70" s="1">
        <v>89</v>
      </c>
      <c r="D70" s="1">
        <f t="shared" si="1"/>
        <v>7</v>
      </c>
    </row>
    <row r="71" spans="1:4" x14ac:dyDescent="0.25">
      <c r="A71" s="4">
        <v>70</v>
      </c>
      <c r="B71" s="1">
        <v>72</v>
      </c>
      <c r="C71" s="1">
        <v>63</v>
      </c>
      <c r="D71" s="1">
        <f t="shared" si="1"/>
        <v>-9</v>
      </c>
    </row>
    <row r="72" spans="1:4" x14ac:dyDescent="0.25">
      <c r="A72" s="4">
        <v>71</v>
      </c>
      <c r="B72" s="1">
        <v>97</v>
      </c>
      <c r="C72" s="1">
        <v>87</v>
      </c>
      <c r="D72" s="1">
        <f t="shared" si="1"/>
        <v>-10</v>
      </c>
    </row>
    <row r="73" spans="1:4" x14ac:dyDescent="0.25">
      <c r="A73" s="4">
        <v>72</v>
      </c>
      <c r="B73" s="1">
        <v>88</v>
      </c>
      <c r="C73" s="1">
        <v>91</v>
      </c>
      <c r="D73" s="1">
        <f t="shared" si="1"/>
        <v>3</v>
      </c>
    </row>
    <row r="74" spans="1:4" x14ac:dyDescent="0.25">
      <c r="A74" s="4">
        <v>73</v>
      </c>
      <c r="B74" s="1">
        <v>70</v>
      </c>
      <c r="C74" s="1">
        <v>71</v>
      </c>
      <c r="D74" s="1">
        <f t="shared" si="1"/>
        <v>1</v>
      </c>
    </row>
    <row r="75" spans="1:4" x14ac:dyDescent="0.25">
      <c r="A75" s="4">
        <v>74</v>
      </c>
      <c r="B75" s="1">
        <v>83</v>
      </c>
      <c r="C75" s="1">
        <v>78</v>
      </c>
      <c r="D75" s="1">
        <f t="shared" si="1"/>
        <v>-5</v>
      </c>
    </row>
    <row r="76" spans="1:4" x14ac:dyDescent="0.25">
      <c r="A76" s="4">
        <v>75</v>
      </c>
      <c r="B76" s="1">
        <v>92</v>
      </c>
      <c r="C76" s="1">
        <v>97</v>
      </c>
      <c r="D76" s="1">
        <f t="shared" si="1"/>
        <v>5</v>
      </c>
    </row>
    <row r="77" spans="1:4" x14ac:dyDescent="0.25">
      <c r="A77" s="4">
        <v>76</v>
      </c>
      <c r="B77" s="1">
        <v>94</v>
      </c>
      <c r="C77" s="1">
        <v>92</v>
      </c>
      <c r="D77" s="1">
        <f t="shared" si="1"/>
        <v>-2</v>
      </c>
    </row>
    <row r="78" spans="1:4" x14ac:dyDescent="0.25">
      <c r="A78" s="4">
        <v>77</v>
      </c>
      <c r="B78" s="1">
        <v>63</v>
      </c>
      <c r="C78" s="1">
        <v>56</v>
      </c>
      <c r="D78" s="1">
        <f t="shared" si="1"/>
        <v>-7</v>
      </c>
    </row>
    <row r="79" spans="1:4" x14ac:dyDescent="0.25">
      <c r="A79" s="4">
        <v>78</v>
      </c>
      <c r="B79" s="1">
        <v>83</v>
      </c>
      <c r="C79" s="1">
        <v>91</v>
      </c>
      <c r="D79" s="1">
        <f t="shared" si="1"/>
        <v>8</v>
      </c>
    </row>
    <row r="80" spans="1:4" x14ac:dyDescent="0.25">
      <c r="A80" s="4">
        <v>79</v>
      </c>
      <c r="B80" s="1">
        <v>81</v>
      </c>
      <c r="C80" s="1">
        <v>78</v>
      </c>
      <c r="D80" s="1">
        <f t="shared" si="1"/>
        <v>-3</v>
      </c>
    </row>
    <row r="81" spans="1:4" x14ac:dyDescent="0.25">
      <c r="A81" s="4">
        <v>80</v>
      </c>
      <c r="B81" s="1">
        <v>84</v>
      </c>
      <c r="C81" s="1">
        <v>94</v>
      </c>
      <c r="D81" s="1">
        <f t="shared" si="1"/>
        <v>10</v>
      </c>
    </row>
    <row r="82" spans="1:4" x14ac:dyDescent="0.25">
      <c r="A82" s="4">
        <v>81</v>
      </c>
      <c r="B82" s="1">
        <v>78</v>
      </c>
      <c r="C82" s="1">
        <v>71</v>
      </c>
      <c r="D82" s="1">
        <f t="shared" si="1"/>
        <v>-7</v>
      </c>
    </row>
    <row r="83" spans="1:4" x14ac:dyDescent="0.25">
      <c r="A83" s="4">
        <v>82</v>
      </c>
      <c r="B83" s="1">
        <v>84</v>
      </c>
      <c r="C83" s="1">
        <v>93</v>
      </c>
      <c r="D83" s="1">
        <f t="shared" si="1"/>
        <v>9</v>
      </c>
    </row>
    <row r="84" spans="1:4" x14ac:dyDescent="0.25">
      <c r="A84" s="4">
        <v>83</v>
      </c>
      <c r="B84" s="1">
        <v>91</v>
      </c>
      <c r="C84" s="1">
        <v>88</v>
      </c>
      <c r="D84" s="1">
        <f t="shared" si="1"/>
        <v>-3</v>
      </c>
    </row>
    <row r="85" spans="1:4" x14ac:dyDescent="0.25">
      <c r="A85" s="4">
        <v>84</v>
      </c>
      <c r="B85" s="1">
        <v>78</v>
      </c>
      <c r="C85" s="1">
        <v>88</v>
      </c>
      <c r="D85" s="1">
        <f t="shared" si="1"/>
        <v>10</v>
      </c>
    </row>
    <row r="86" spans="1:4" x14ac:dyDescent="0.25">
      <c r="A86" s="4">
        <v>85</v>
      </c>
      <c r="B86" s="1">
        <v>71</v>
      </c>
      <c r="C86" s="1">
        <v>76</v>
      </c>
      <c r="D86" s="1">
        <f t="shared" si="1"/>
        <v>5</v>
      </c>
    </row>
    <row r="87" spans="1:4" x14ac:dyDescent="0.25">
      <c r="A87" s="4">
        <v>86</v>
      </c>
      <c r="B87" s="1">
        <v>77</v>
      </c>
      <c r="C87" s="1">
        <v>79</v>
      </c>
      <c r="D87" s="1">
        <f t="shared" si="1"/>
        <v>2</v>
      </c>
    </row>
    <row r="88" spans="1:4" x14ac:dyDescent="0.25">
      <c r="A88" s="4">
        <v>87</v>
      </c>
      <c r="B88" s="1">
        <v>78</v>
      </c>
      <c r="C88" s="1">
        <v>78</v>
      </c>
      <c r="D88" s="1">
        <f t="shared" si="1"/>
        <v>0</v>
      </c>
    </row>
    <row r="89" spans="1:4" x14ac:dyDescent="0.25">
      <c r="A89" s="4">
        <v>88</v>
      </c>
      <c r="B89" s="1">
        <v>70</v>
      </c>
      <c r="C89" s="1">
        <v>74</v>
      </c>
      <c r="D89" s="1">
        <f t="shared" si="1"/>
        <v>4</v>
      </c>
    </row>
    <row r="90" spans="1:4" x14ac:dyDescent="0.25">
      <c r="A90" s="4">
        <v>89</v>
      </c>
      <c r="B90" s="1">
        <v>86</v>
      </c>
      <c r="C90" s="1">
        <v>89</v>
      </c>
      <c r="D90" s="1">
        <f t="shared" si="1"/>
        <v>3</v>
      </c>
    </row>
    <row r="91" spans="1:4" x14ac:dyDescent="0.25">
      <c r="A91" s="4">
        <v>90</v>
      </c>
      <c r="B91" s="1">
        <v>79</v>
      </c>
      <c r="C91" s="1">
        <v>85</v>
      </c>
      <c r="D91" s="1">
        <f t="shared" si="1"/>
        <v>6</v>
      </c>
    </row>
    <row r="92" spans="1:4" x14ac:dyDescent="0.25">
      <c r="A92" s="4">
        <v>91</v>
      </c>
      <c r="B92" s="1">
        <v>70</v>
      </c>
      <c r="C92" s="1">
        <v>60</v>
      </c>
      <c r="D92" s="1">
        <f t="shared" si="1"/>
        <v>-10</v>
      </c>
    </row>
    <row r="93" spans="1:4" x14ac:dyDescent="0.25">
      <c r="A93" s="4">
        <v>92</v>
      </c>
      <c r="B93" s="1">
        <v>75</v>
      </c>
      <c r="C93" s="1">
        <v>78</v>
      </c>
      <c r="D93" s="1">
        <f t="shared" si="1"/>
        <v>3</v>
      </c>
    </row>
    <row r="94" spans="1:4" x14ac:dyDescent="0.25">
      <c r="A94" s="4">
        <v>93</v>
      </c>
      <c r="B94" s="1">
        <v>80</v>
      </c>
      <c r="C94" s="1">
        <v>84</v>
      </c>
      <c r="D94" s="1">
        <f t="shared" si="1"/>
        <v>4</v>
      </c>
    </row>
    <row r="95" spans="1:4" x14ac:dyDescent="0.25">
      <c r="A95" s="4">
        <v>94</v>
      </c>
      <c r="B95" s="1">
        <v>75</v>
      </c>
      <c r="C95" s="1">
        <v>66</v>
      </c>
      <c r="D95" s="1">
        <f t="shared" si="1"/>
        <v>-9</v>
      </c>
    </row>
    <row r="96" spans="1:4" x14ac:dyDescent="0.25">
      <c r="A96" s="4">
        <v>95</v>
      </c>
      <c r="B96" s="1">
        <v>77</v>
      </c>
      <c r="C96" s="1">
        <v>80</v>
      </c>
      <c r="D96" s="1">
        <f t="shared" si="1"/>
        <v>3</v>
      </c>
    </row>
    <row r="97" spans="1:4" x14ac:dyDescent="0.25">
      <c r="A97" s="4">
        <v>96</v>
      </c>
      <c r="B97" s="1">
        <v>74</v>
      </c>
      <c r="C97" s="1">
        <v>65</v>
      </c>
      <c r="D97" s="1">
        <f t="shared" si="1"/>
        <v>-9</v>
      </c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605" spans="1:1" x14ac:dyDescent="0.25">
      <c r="A605"/>
    </row>
    <row r="606" spans="1:1" x14ac:dyDescent="0.25">
      <c r="A606"/>
    </row>
    <row r="607" spans="1:1" x14ac:dyDescent="0.25">
      <c r="A607"/>
    </row>
    <row r="608" spans="1:1" x14ac:dyDescent="0.25">
      <c r="A608"/>
    </row>
    <row r="609" spans="1:1" x14ac:dyDescent="0.25">
      <c r="A609"/>
    </row>
    <row r="610" spans="1:1" x14ac:dyDescent="0.25">
      <c r="A610"/>
    </row>
    <row r="611" spans="1:1" x14ac:dyDescent="0.25">
      <c r="A611"/>
    </row>
    <row r="612" spans="1:1" x14ac:dyDescent="0.25">
      <c r="A612"/>
    </row>
    <row r="613" spans="1:1" x14ac:dyDescent="0.25">
      <c r="A613"/>
    </row>
    <row r="614" spans="1:1" x14ac:dyDescent="0.25">
      <c r="A614"/>
    </row>
    <row r="615" spans="1:1" x14ac:dyDescent="0.25">
      <c r="A615"/>
    </row>
    <row r="616" spans="1:1" x14ac:dyDescent="0.25">
      <c r="A616"/>
    </row>
    <row r="617" spans="1:1" x14ac:dyDescent="0.25">
      <c r="A617"/>
    </row>
    <row r="618" spans="1:1" x14ac:dyDescent="0.25">
      <c r="A618"/>
    </row>
    <row r="619" spans="1:1" x14ac:dyDescent="0.25">
      <c r="A619"/>
    </row>
    <row r="620" spans="1:1" x14ac:dyDescent="0.25">
      <c r="A620"/>
    </row>
    <row r="621" spans="1:1" x14ac:dyDescent="0.25">
      <c r="A621"/>
    </row>
    <row r="622" spans="1:1" x14ac:dyDescent="0.25">
      <c r="A622"/>
    </row>
    <row r="623" spans="1:1" x14ac:dyDescent="0.25">
      <c r="A623"/>
    </row>
    <row r="624" spans="1:1" x14ac:dyDescent="0.25">
      <c r="A624"/>
    </row>
    <row r="625" spans="1:1" x14ac:dyDescent="0.25">
      <c r="A625"/>
    </row>
    <row r="626" spans="1:1" x14ac:dyDescent="0.25">
      <c r="A626"/>
    </row>
    <row r="627" spans="1:1" x14ac:dyDescent="0.25">
      <c r="A627"/>
    </row>
    <row r="628" spans="1:1" x14ac:dyDescent="0.25">
      <c r="A628"/>
    </row>
    <row r="629" spans="1:1" x14ac:dyDescent="0.25">
      <c r="A629"/>
    </row>
    <row r="630" spans="1:1" x14ac:dyDescent="0.25">
      <c r="A630"/>
    </row>
    <row r="631" spans="1:1" x14ac:dyDescent="0.25">
      <c r="A631"/>
    </row>
    <row r="632" spans="1:1" x14ac:dyDescent="0.25">
      <c r="A632"/>
    </row>
    <row r="633" spans="1:1" x14ac:dyDescent="0.25">
      <c r="A633"/>
    </row>
    <row r="634" spans="1:1" x14ac:dyDescent="0.25">
      <c r="A634"/>
    </row>
    <row r="635" spans="1:1" x14ac:dyDescent="0.25">
      <c r="A635"/>
    </row>
    <row r="636" spans="1:1" x14ac:dyDescent="0.25">
      <c r="A636"/>
    </row>
    <row r="637" spans="1:1" x14ac:dyDescent="0.25">
      <c r="A637"/>
    </row>
    <row r="638" spans="1:1" x14ac:dyDescent="0.25">
      <c r="A638"/>
    </row>
    <row r="639" spans="1:1" x14ac:dyDescent="0.25">
      <c r="A639"/>
    </row>
    <row r="640" spans="1:1" x14ac:dyDescent="0.25">
      <c r="A640"/>
    </row>
    <row r="641" spans="1:1" x14ac:dyDescent="0.25">
      <c r="A641"/>
    </row>
    <row r="642" spans="1:1" x14ac:dyDescent="0.25">
      <c r="A642"/>
    </row>
    <row r="643" spans="1:1" x14ac:dyDescent="0.25">
      <c r="A643"/>
    </row>
    <row r="644" spans="1:1" x14ac:dyDescent="0.25">
      <c r="A644"/>
    </row>
    <row r="645" spans="1:1" x14ac:dyDescent="0.25">
      <c r="A645"/>
    </row>
    <row r="646" spans="1:1" x14ac:dyDescent="0.25">
      <c r="A646"/>
    </row>
    <row r="647" spans="1:1" x14ac:dyDescent="0.25">
      <c r="A647"/>
    </row>
    <row r="648" spans="1:1" x14ac:dyDescent="0.25">
      <c r="A648"/>
    </row>
    <row r="649" spans="1:1" x14ac:dyDescent="0.25">
      <c r="A649"/>
    </row>
    <row r="650" spans="1:1" x14ac:dyDescent="0.25">
      <c r="A650"/>
    </row>
    <row r="651" spans="1:1" x14ac:dyDescent="0.25">
      <c r="A651"/>
    </row>
    <row r="652" spans="1:1" x14ac:dyDescent="0.25">
      <c r="A652"/>
    </row>
    <row r="653" spans="1:1" x14ac:dyDescent="0.25">
      <c r="A653"/>
    </row>
    <row r="654" spans="1:1" x14ac:dyDescent="0.25">
      <c r="A654"/>
    </row>
    <row r="655" spans="1:1" x14ac:dyDescent="0.25">
      <c r="A655"/>
    </row>
    <row r="656" spans="1:1" x14ac:dyDescent="0.25">
      <c r="A656"/>
    </row>
    <row r="657" spans="1:1" x14ac:dyDescent="0.25">
      <c r="A657"/>
    </row>
    <row r="658" spans="1:1" x14ac:dyDescent="0.25">
      <c r="A658"/>
    </row>
    <row r="659" spans="1:1" x14ac:dyDescent="0.25">
      <c r="A659"/>
    </row>
    <row r="660" spans="1:1" x14ac:dyDescent="0.25">
      <c r="A660"/>
    </row>
    <row r="661" spans="1:1" x14ac:dyDescent="0.25">
      <c r="A661"/>
    </row>
    <row r="662" spans="1:1" x14ac:dyDescent="0.25">
      <c r="A662"/>
    </row>
    <row r="663" spans="1:1" x14ac:dyDescent="0.25">
      <c r="A663"/>
    </row>
    <row r="664" spans="1:1" x14ac:dyDescent="0.25">
      <c r="A664"/>
    </row>
    <row r="665" spans="1:1" x14ac:dyDescent="0.25">
      <c r="A665"/>
    </row>
    <row r="666" spans="1:1" x14ac:dyDescent="0.25">
      <c r="A666"/>
    </row>
    <row r="667" spans="1:1" x14ac:dyDescent="0.25">
      <c r="A667"/>
    </row>
    <row r="668" spans="1:1" x14ac:dyDescent="0.25">
      <c r="A668"/>
    </row>
    <row r="669" spans="1:1" x14ac:dyDescent="0.25">
      <c r="A669"/>
    </row>
    <row r="670" spans="1:1" x14ac:dyDescent="0.25">
      <c r="A670"/>
    </row>
    <row r="671" spans="1:1" x14ac:dyDescent="0.25">
      <c r="A671"/>
    </row>
    <row r="672" spans="1:1" x14ac:dyDescent="0.25">
      <c r="A672"/>
    </row>
    <row r="673" spans="1:1" x14ac:dyDescent="0.25">
      <c r="A673"/>
    </row>
    <row r="674" spans="1:1" x14ac:dyDescent="0.25">
      <c r="A674"/>
    </row>
    <row r="675" spans="1:1" x14ac:dyDescent="0.25">
      <c r="A675"/>
    </row>
    <row r="676" spans="1:1" x14ac:dyDescent="0.25">
      <c r="A676"/>
    </row>
    <row r="677" spans="1:1" x14ac:dyDescent="0.25">
      <c r="A677"/>
    </row>
    <row r="678" spans="1:1" x14ac:dyDescent="0.25">
      <c r="A678"/>
    </row>
    <row r="679" spans="1:1" x14ac:dyDescent="0.25">
      <c r="A679"/>
    </row>
    <row r="713" spans="1:1" x14ac:dyDescent="0.25">
      <c r="A713"/>
    </row>
    <row r="714" spans="1:1" x14ac:dyDescent="0.25">
      <c r="A714"/>
    </row>
    <row r="715" spans="1:1" x14ac:dyDescent="0.25">
      <c r="A715"/>
    </row>
    <row r="716" spans="1:1" x14ac:dyDescent="0.25">
      <c r="A716"/>
    </row>
    <row r="717" spans="1:1" x14ac:dyDescent="0.25">
      <c r="A717"/>
    </row>
    <row r="718" spans="1:1" x14ac:dyDescent="0.25">
      <c r="A718"/>
    </row>
    <row r="719" spans="1:1" x14ac:dyDescent="0.25">
      <c r="A719"/>
    </row>
    <row r="720" spans="1:1" x14ac:dyDescent="0.25">
      <c r="A720"/>
    </row>
    <row r="721" spans="1:1" x14ac:dyDescent="0.25">
      <c r="A721"/>
    </row>
    <row r="722" spans="1:1" x14ac:dyDescent="0.25">
      <c r="A722"/>
    </row>
    <row r="723" spans="1:1" x14ac:dyDescent="0.25">
      <c r="A723"/>
    </row>
    <row r="724" spans="1:1" x14ac:dyDescent="0.25">
      <c r="A724"/>
    </row>
    <row r="725" spans="1:1" x14ac:dyDescent="0.25">
      <c r="A725"/>
    </row>
    <row r="726" spans="1:1" x14ac:dyDescent="0.25">
      <c r="A726"/>
    </row>
    <row r="727" spans="1:1" x14ac:dyDescent="0.25">
      <c r="A727"/>
    </row>
    <row r="728" spans="1:1" x14ac:dyDescent="0.25">
      <c r="A728"/>
    </row>
    <row r="729" spans="1:1" x14ac:dyDescent="0.25">
      <c r="A729"/>
    </row>
    <row r="730" spans="1:1" x14ac:dyDescent="0.25">
      <c r="A730"/>
    </row>
    <row r="731" spans="1:1" x14ac:dyDescent="0.25">
      <c r="A731"/>
    </row>
    <row r="732" spans="1:1" x14ac:dyDescent="0.25">
      <c r="A732"/>
    </row>
    <row r="733" spans="1:1" x14ac:dyDescent="0.25">
      <c r="A733"/>
    </row>
    <row r="734" spans="1:1" x14ac:dyDescent="0.25">
      <c r="A734"/>
    </row>
    <row r="735" spans="1:1" x14ac:dyDescent="0.25">
      <c r="A735"/>
    </row>
    <row r="736" spans="1:1" x14ac:dyDescent="0.25">
      <c r="A736"/>
    </row>
    <row r="737" spans="1:1" x14ac:dyDescent="0.25">
      <c r="A737"/>
    </row>
    <row r="738" spans="1:1" x14ac:dyDescent="0.25">
      <c r="A738"/>
    </row>
    <row r="739" spans="1:1" x14ac:dyDescent="0.25">
      <c r="A739"/>
    </row>
    <row r="740" spans="1:1" x14ac:dyDescent="0.25">
      <c r="A740"/>
    </row>
    <row r="741" spans="1:1" x14ac:dyDescent="0.25">
      <c r="A741"/>
    </row>
    <row r="742" spans="1:1" x14ac:dyDescent="0.25">
      <c r="A742"/>
    </row>
    <row r="743" spans="1:1" x14ac:dyDescent="0.25">
      <c r="A743"/>
    </row>
    <row r="744" spans="1:1" x14ac:dyDescent="0.25">
      <c r="A744"/>
    </row>
    <row r="745" spans="1:1" x14ac:dyDescent="0.25">
      <c r="A745"/>
    </row>
    <row r="746" spans="1:1" x14ac:dyDescent="0.25">
      <c r="A746"/>
    </row>
    <row r="747" spans="1:1" x14ac:dyDescent="0.25">
      <c r="A747"/>
    </row>
    <row r="748" spans="1:1" x14ac:dyDescent="0.25">
      <c r="A748"/>
    </row>
    <row r="749" spans="1:1" x14ac:dyDescent="0.25">
      <c r="A749"/>
    </row>
    <row r="750" spans="1:1" x14ac:dyDescent="0.25">
      <c r="A750"/>
    </row>
    <row r="751" spans="1:1" x14ac:dyDescent="0.25">
      <c r="A751"/>
    </row>
    <row r="752" spans="1:1" x14ac:dyDescent="0.25">
      <c r="A752"/>
    </row>
    <row r="753" spans="1:1" x14ac:dyDescent="0.25">
      <c r="A753"/>
    </row>
    <row r="754" spans="1:1" x14ac:dyDescent="0.25">
      <c r="A754"/>
    </row>
    <row r="755" spans="1:1" x14ac:dyDescent="0.25">
      <c r="A755"/>
    </row>
    <row r="756" spans="1:1" x14ac:dyDescent="0.25">
      <c r="A756"/>
    </row>
    <row r="757" spans="1:1" x14ac:dyDescent="0.25">
      <c r="A757"/>
    </row>
    <row r="758" spans="1:1" x14ac:dyDescent="0.25">
      <c r="A758"/>
    </row>
    <row r="759" spans="1:1" x14ac:dyDescent="0.25">
      <c r="A759"/>
    </row>
    <row r="760" spans="1:1" x14ac:dyDescent="0.25">
      <c r="A760"/>
    </row>
    <row r="761" spans="1:1" x14ac:dyDescent="0.25">
      <c r="A761"/>
    </row>
    <row r="762" spans="1:1" x14ac:dyDescent="0.25">
      <c r="A762"/>
    </row>
    <row r="763" spans="1:1" x14ac:dyDescent="0.25">
      <c r="A763"/>
    </row>
    <row r="764" spans="1:1" x14ac:dyDescent="0.25">
      <c r="A764"/>
    </row>
    <row r="765" spans="1:1" x14ac:dyDescent="0.25">
      <c r="A765"/>
    </row>
    <row r="766" spans="1:1" x14ac:dyDescent="0.25">
      <c r="A766"/>
    </row>
    <row r="767" spans="1:1" x14ac:dyDescent="0.25">
      <c r="A767"/>
    </row>
    <row r="768" spans="1:1" x14ac:dyDescent="0.25">
      <c r="A768"/>
    </row>
    <row r="769" spans="1:1" x14ac:dyDescent="0.25">
      <c r="A769"/>
    </row>
    <row r="770" spans="1:1" x14ac:dyDescent="0.25">
      <c r="A770"/>
    </row>
    <row r="771" spans="1:1" x14ac:dyDescent="0.25">
      <c r="A771"/>
    </row>
    <row r="772" spans="1:1" x14ac:dyDescent="0.25">
      <c r="A772"/>
    </row>
    <row r="773" spans="1:1" x14ac:dyDescent="0.25">
      <c r="A773"/>
    </row>
    <row r="774" spans="1:1" x14ac:dyDescent="0.25">
      <c r="A774"/>
    </row>
    <row r="775" spans="1:1" x14ac:dyDescent="0.25">
      <c r="A775"/>
    </row>
    <row r="776" spans="1:1" x14ac:dyDescent="0.25">
      <c r="A776"/>
    </row>
    <row r="816" spans="1:1" x14ac:dyDescent="0.25">
      <c r="A816"/>
    </row>
    <row r="817" spans="1:1" x14ac:dyDescent="0.25">
      <c r="A817"/>
    </row>
    <row r="818" spans="1:1" x14ac:dyDescent="0.25">
      <c r="A818"/>
    </row>
    <row r="819" spans="1:1" x14ac:dyDescent="0.25">
      <c r="A819"/>
    </row>
    <row r="820" spans="1:1" x14ac:dyDescent="0.25">
      <c r="A820"/>
    </row>
    <row r="821" spans="1:1" x14ac:dyDescent="0.25">
      <c r="A821"/>
    </row>
    <row r="822" spans="1:1" x14ac:dyDescent="0.25">
      <c r="A822"/>
    </row>
    <row r="823" spans="1:1" x14ac:dyDescent="0.25">
      <c r="A823"/>
    </row>
    <row r="824" spans="1:1" x14ac:dyDescent="0.25">
      <c r="A824"/>
    </row>
    <row r="825" spans="1:1" x14ac:dyDescent="0.25">
      <c r="A825"/>
    </row>
    <row r="826" spans="1:1" x14ac:dyDescent="0.25">
      <c r="A826"/>
    </row>
    <row r="827" spans="1:1" x14ac:dyDescent="0.25">
      <c r="A827"/>
    </row>
    <row r="828" spans="1:1" x14ac:dyDescent="0.25">
      <c r="A828"/>
    </row>
    <row r="829" spans="1:1" x14ac:dyDescent="0.25">
      <c r="A829"/>
    </row>
    <row r="830" spans="1:1" x14ac:dyDescent="0.25">
      <c r="A830"/>
    </row>
    <row r="831" spans="1:1" x14ac:dyDescent="0.25">
      <c r="A831"/>
    </row>
    <row r="832" spans="1:1" x14ac:dyDescent="0.25">
      <c r="A832"/>
    </row>
    <row r="833" spans="1:1" x14ac:dyDescent="0.25">
      <c r="A833"/>
    </row>
    <row r="834" spans="1:1" x14ac:dyDescent="0.25">
      <c r="A834"/>
    </row>
    <row r="835" spans="1:1" x14ac:dyDescent="0.25">
      <c r="A835"/>
    </row>
    <row r="836" spans="1:1" x14ac:dyDescent="0.25">
      <c r="A836"/>
    </row>
    <row r="837" spans="1:1" x14ac:dyDescent="0.25">
      <c r="A837"/>
    </row>
    <row r="838" spans="1:1" x14ac:dyDescent="0.25">
      <c r="A838"/>
    </row>
    <row r="839" spans="1:1" x14ac:dyDescent="0.25">
      <c r="A839"/>
    </row>
    <row r="840" spans="1:1" x14ac:dyDescent="0.25">
      <c r="A840"/>
    </row>
    <row r="841" spans="1:1" x14ac:dyDescent="0.25">
      <c r="A841"/>
    </row>
    <row r="842" spans="1:1" x14ac:dyDescent="0.25">
      <c r="A842"/>
    </row>
    <row r="843" spans="1:1" x14ac:dyDescent="0.25">
      <c r="A843"/>
    </row>
    <row r="844" spans="1:1" x14ac:dyDescent="0.25">
      <c r="A844"/>
    </row>
    <row r="845" spans="1:1" x14ac:dyDescent="0.25">
      <c r="A845"/>
    </row>
    <row r="846" spans="1:1" x14ac:dyDescent="0.25">
      <c r="A846"/>
    </row>
    <row r="847" spans="1:1" x14ac:dyDescent="0.25">
      <c r="A847"/>
    </row>
    <row r="848" spans="1:1" x14ac:dyDescent="0.25">
      <c r="A848"/>
    </row>
    <row r="849" spans="1:1" x14ac:dyDescent="0.25">
      <c r="A849"/>
    </row>
    <row r="850" spans="1:1" x14ac:dyDescent="0.25">
      <c r="A850"/>
    </row>
    <row r="851" spans="1:1" x14ac:dyDescent="0.25">
      <c r="A851"/>
    </row>
    <row r="852" spans="1:1" x14ac:dyDescent="0.25">
      <c r="A852"/>
    </row>
    <row r="853" spans="1:1" x14ac:dyDescent="0.25">
      <c r="A853"/>
    </row>
    <row r="854" spans="1:1" x14ac:dyDescent="0.25">
      <c r="A854"/>
    </row>
    <row r="855" spans="1:1" x14ac:dyDescent="0.25">
      <c r="A855"/>
    </row>
    <row r="856" spans="1:1" x14ac:dyDescent="0.25">
      <c r="A856"/>
    </row>
    <row r="857" spans="1:1" x14ac:dyDescent="0.25">
      <c r="A857"/>
    </row>
    <row r="858" spans="1:1" x14ac:dyDescent="0.25">
      <c r="A858"/>
    </row>
    <row r="859" spans="1:1" x14ac:dyDescent="0.25">
      <c r="A859"/>
    </row>
    <row r="860" spans="1:1" x14ac:dyDescent="0.25">
      <c r="A860"/>
    </row>
    <row r="861" spans="1:1" x14ac:dyDescent="0.25">
      <c r="A861"/>
    </row>
    <row r="862" spans="1:1" x14ac:dyDescent="0.25">
      <c r="A862"/>
    </row>
    <row r="863" spans="1:1" x14ac:dyDescent="0.25">
      <c r="A863"/>
    </row>
    <row r="864" spans="1:1" x14ac:dyDescent="0.25">
      <c r="A864"/>
    </row>
    <row r="865" spans="1:1" x14ac:dyDescent="0.25">
      <c r="A865"/>
    </row>
    <row r="866" spans="1:1" x14ac:dyDescent="0.25">
      <c r="A866"/>
    </row>
    <row r="867" spans="1:1" x14ac:dyDescent="0.25">
      <c r="A867"/>
    </row>
    <row r="868" spans="1:1" x14ac:dyDescent="0.25">
      <c r="A868"/>
    </row>
    <row r="869" spans="1:1" x14ac:dyDescent="0.25">
      <c r="A869"/>
    </row>
    <row r="870" spans="1:1" x14ac:dyDescent="0.25">
      <c r="A870"/>
    </row>
    <row r="871" spans="1:1" x14ac:dyDescent="0.25">
      <c r="A871"/>
    </row>
    <row r="872" spans="1:1" x14ac:dyDescent="0.25">
      <c r="A872"/>
    </row>
    <row r="873" spans="1:1" x14ac:dyDescent="0.25">
      <c r="A873"/>
    </row>
    <row r="896" spans="1:1" x14ac:dyDescent="0.25">
      <c r="A896"/>
    </row>
    <row r="897" spans="1:1" x14ac:dyDescent="0.25">
      <c r="A897"/>
    </row>
    <row r="898" spans="1:1" x14ac:dyDescent="0.25">
      <c r="A898"/>
    </row>
    <row r="899" spans="1:1" x14ac:dyDescent="0.25">
      <c r="A899"/>
    </row>
    <row r="900" spans="1:1" x14ac:dyDescent="0.25">
      <c r="A900"/>
    </row>
    <row r="901" spans="1:1" x14ac:dyDescent="0.25">
      <c r="A901"/>
    </row>
    <row r="902" spans="1:1" x14ac:dyDescent="0.25">
      <c r="A902"/>
    </row>
    <row r="903" spans="1:1" x14ac:dyDescent="0.25">
      <c r="A903"/>
    </row>
    <row r="904" spans="1:1" x14ac:dyDescent="0.25">
      <c r="A904"/>
    </row>
    <row r="905" spans="1:1" x14ac:dyDescent="0.25">
      <c r="A905"/>
    </row>
    <row r="906" spans="1:1" x14ac:dyDescent="0.25">
      <c r="A906"/>
    </row>
    <row r="907" spans="1:1" x14ac:dyDescent="0.25">
      <c r="A907"/>
    </row>
    <row r="908" spans="1:1" x14ac:dyDescent="0.25">
      <c r="A908"/>
    </row>
    <row r="909" spans="1:1" x14ac:dyDescent="0.25">
      <c r="A909"/>
    </row>
    <row r="910" spans="1:1" x14ac:dyDescent="0.25">
      <c r="A910"/>
    </row>
    <row r="911" spans="1:1" x14ac:dyDescent="0.25">
      <c r="A911"/>
    </row>
    <row r="912" spans="1:1" x14ac:dyDescent="0.25">
      <c r="A912"/>
    </row>
    <row r="913" spans="1:1" x14ac:dyDescent="0.25">
      <c r="A913"/>
    </row>
    <row r="914" spans="1:1" x14ac:dyDescent="0.25">
      <c r="A914"/>
    </row>
    <row r="915" spans="1:1" x14ac:dyDescent="0.25">
      <c r="A915"/>
    </row>
    <row r="916" spans="1:1" x14ac:dyDescent="0.25">
      <c r="A916"/>
    </row>
    <row r="917" spans="1:1" x14ac:dyDescent="0.25">
      <c r="A917"/>
    </row>
    <row r="918" spans="1:1" x14ac:dyDescent="0.25">
      <c r="A918"/>
    </row>
    <row r="919" spans="1:1" x14ac:dyDescent="0.25">
      <c r="A919"/>
    </row>
    <row r="920" spans="1:1" x14ac:dyDescent="0.25">
      <c r="A920"/>
    </row>
    <row r="921" spans="1:1" x14ac:dyDescent="0.25">
      <c r="A921"/>
    </row>
    <row r="922" spans="1:1" x14ac:dyDescent="0.25">
      <c r="A922"/>
    </row>
    <row r="923" spans="1:1" x14ac:dyDescent="0.25">
      <c r="A923"/>
    </row>
    <row r="924" spans="1:1" x14ac:dyDescent="0.25">
      <c r="A924"/>
    </row>
    <row r="925" spans="1:1" x14ac:dyDescent="0.25">
      <c r="A925"/>
    </row>
    <row r="926" spans="1:1" x14ac:dyDescent="0.25">
      <c r="A926"/>
    </row>
    <row r="927" spans="1:1" x14ac:dyDescent="0.25">
      <c r="A927"/>
    </row>
    <row r="928" spans="1:1" x14ac:dyDescent="0.25">
      <c r="A928"/>
    </row>
    <row r="929" spans="1:1" x14ac:dyDescent="0.25">
      <c r="A929"/>
    </row>
    <row r="930" spans="1:1" x14ac:dyDescent="0.25">
      <c r="A930"/>
    </row>
    <row r="931" spans="1:1" x14ac:dyDescent="0.25">
      <c r="A931"/>
    </row>
    <row r="932" spans="1:1" x14ac:dyDescent="0.25">
      <c r="A932"/>
    </row>
    <row r="933" spans="1:1" x14ac:dyDescent="0.25">
      <c r="A933"/>
    </row>
    <row r="934" spans="1:1" x14ac:dyDescent="0.25">
      <c r="A934"/>
    </row>
    <row r="935" spans="1:1" x14ac:dyDescent="0.25">
      <c r="A935"/>
    </row>
    <row r="936" spans="1:1" x14ac:dyDescent="0.25">
      <c r="A936"/>
    </row>
    <row r="937" spans="1:1" x14ac:dyDescent="0.25">
      <c r="A937"/>
    </row>
    <row r="938" spans="1:1" x14ac:dyDescent="0.25">
      <c r="A938"/>
    </row>
    <row r="939" spans="1:1" x14ac:dyDescent="0.25">
      <c r="A939"/>
    </row>
    <row r="940" spans="1:1" x14ac:dyDescent="0.25">
      <c r="A940"/>
    </row>
    <row r="941" spans="1:1" x14ac:dyDescent="0.25">
      <c r="A941"/>
    </row>
    <row r="942" spans="1:1" x14ac:dyDescent="0.25">
      <c r="A942"/>
    </row>
    <row r="943" spans="1:1" x14ac:dyDescent="0.25">
      <c r="A943"/>
    </row>
    <row r="944" spans="1:1" x14ac:dyDescent="0.25">
      <c r="A944"/>
    </row>
    <row r="945" spans="1:1" x14ac:dyDescent="0.25">
      <c r="A945"/>
    </row>
    <row r="946" spans="1:1" x14ac:dyDescent="0.25">
      <c r="A946"/>
    </row>
    <row r="947" spans="1:1" x14ac:dyDescent="0.25">
      <c r="A947"/>
    </row>
    <row r="948" spans="1:1" x14ac:dyDescent="0.25">
      <c r="A948"/>
    </row>
    <row r="949" spans="1:1" x14ac:dyDescent="0.25">
      <c r="A949"/>
    </row>
    <row r="950" spans="1:1" x14ac:dyDescent="0.25">
      <c r="A950"/>
    </row>
    <row r="951" spans="1:1" x14ac:dyDescent="0.25">
      <c r="A951"/>
    </row>
    <row r="952" spans="1:1" x14ac:dyDescent="0.25">
      <c r="A952"/>
    </row>
    <row r="953" spans="1:1" x14ac:dyDescent="0.25">
      <c r="A953"/>
    </row>
    <row r="954" spans="1:1" x14ac:dyDescent="0.25">
      <c r="A954"/>
    </row>
    <row r="955" spans="1:1" x14ac:dyDescent="0.25">
      <c r="A955"/>
    </row>
    <row r="956" spans="1:1" x14ac:dyDescent="0.25">
      <c r="A956"/>
    </row>
    <row r="957" spans="1:1" x14ac:dyDescent="0.25">
      <c r="A957"/>
    </row>
    <row r="958" spans="1:1" x14ac:dyDescent="0.25">
      <c r="A958"/>
    </row>
    <row r="959" spans="1:1" x14ac:dyDescent="0.25">
      <c r="A959"/>
    </row>
    <row r="960" spans="1:1" x14ac:dyDescent="0.25">
      <c r="A960"/>
    </row>
    <row r="961" spans="1:1" x14ac:dyDescent="0.25">
      <c r="A961"/>
    </row>
    <row r="962" spans="1:1" x14ac:dyDescent="0.25">
      <c r="A962"/>
    </row>
    <row r="963" spans="1:1" x14ac:dyDescent="0.25">
      <c r="A963"/>
    </row>
    <row r="964" spans="1:1" x14ac:dyDescent="0.25">
      <c r="A964"/>
    </row>
    <row r="965" spans="1:1" x14ac:dyDescent="0.25">
      <c r="A965"/>
    </row>
    <row r="966" spans="1:1" x14ac:dyDescent="0.25">
      <c r="A966"/>
    </row>
    <row r="967" spans="1:1" x14ac:dyDescent="0.25">
      <c r="A967"/>
    </row>
    <row r="968" spans="1:1" x14ac:dyDescent="0.25">
      <c r="A968"/>
    </row>
    <row r="969" spans="1:1" x14ac:dyDescent="0.25">
      <c r="A969"/>
    </row>
    <row r="970" spans="1:1" x14ac:dyDescent="0.25">
      <c r="A970"/>
    </row>
  </sheetData>
  <sortState ref="A875:A895">
    <sortCondition ref="A875"/>
  </sortState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33688-F523-492B-97AA-E89C4B84E630}">
  <sheetPr codeName="Sheet1"/>
  <dimension ref="A1:E27"/>
  <sheetViews>
    <sheetView workbookViewId="0"/>
  </sheetViews>
  <sheetFormatPr defaultRowHeight="15" x14ac:dyDescent="0.25"/>
  <cols>
    <col min="2" max="2" width="14.7109375" customWidth="1"/>
    <col min="3" max="3" width="8.7109375" bestFit="1" customWidth="1"/>
    <col min="4" max="4" width="8.5703125" bestFit="1" customWidth="1"/>
    <col min="5" max="5" width="10.42578125" bestFit="1" customWidth="1"/>
  </cols>
  <sheetData>
    <row r="1" spans="1:5" x14ac:dyDescent="0.25">
      <c r="A1" s="10" t="s">
        <v>29</v>
      </c>
    </row>
    <row r="3" spans="1:5" x14ac:dyDescent="0.25">
      <c r="B3" t="s">
        <v>30</v>
      </c>
      <c r="C3" s="11" t="s">
        <v>1</v>
      </c>
      <c r="D3" s="11" t="s">
        <v>2</v>
      </c>
      <c r="E3" s="11" t="s">
        <v>5</v>
      </c>
    </row>
    <row r="4" spans="1:5" x14ac:dyDescent="0.25">
      <c r="B4" t="s">
        <v>31</v>
      </c>
      <c r="C4">
        <f>C5+C6</f>
        <v>96</v>
      </c>
      <c r="D4">
        <f>D5+D6</f>
        <v>96</v>
      </c>
      <c r="E4">
        <f>E5+E6</f>
        <v>96</v>
      </c>
    </row>
    <row r="5" spans="1:5" x14ac:dyDescent="0.25">
      <c r="B5" t="s">
        <v>32</v>
      </c>
      <c r="C5">
        <f>COUNT(Data!$B$2:$B$97)</f>
        <v>96</v>
      </c>
      <c r="D5">
        <f>COUNT(Data!$C$2:$C$97)</f>
        <v>96</v>
      </c>
      <c r="E5">
        <f>COUNT(Data!$D$2:$D$97)</f>
        <v>96</v>
      </c>
    </row>
    <row r="6" spans="1:5" x14ac:dyDescent="0.25">
      <c r="B6" t="s">
        <v>33</v>
      </c>
      <c r="C6">
        <f>COUNTBLANK(Data!$B$2:$B$97)</f>
        <v>0</v>
      </c>
      <c r="D6">
        <f>COUNTBLANK(Data!$C$2:$C$97)</f>
        <v>0</v>
      </c>
      <c r="E6">
        <f>COUNTBLANK(Data!$D$2:$D$97)</f>
        <v>0</v>
      </c>
    </row>
    <row r="8" spans="1:5" x14ac:dyDescent="0.25">
      <c r="B8" t="s">
        <v>44</v>
      </c>
    </row>
    <row r="9" spans="1:5" x14ac:dyDescent="0.25">
      <c r="B9" t="s">
        <v>34</v>
      </c>
      <c r="C9" s="14">
        <f>MIN(Data!$B$2:$B$97)</f>
        <v>62</v>
      </c>
      <c r="D9" s="14">
        <f>MIN(Data!$C$2:$C$97)</f>
        <v>56</v>
      </c>
      <c r="E9" s="14">
        <f>MIN(Data!$D$2:$D$97)</f>
        <v>-10</v>
      </c>
    </row>
    <row r="10" spans="1:5" x14ac:dyDescent="0.25">
      <c r="B10" t="s">
        <v>35</v>
      </c>
      <c r="C10" s="14">
        <f>MAX(Data!$B$2:$B$97)</f>
        <v>97</v>
      </c>
      <c r="D10" s="14">
        <f>MAX(Data!$C$2:$C$97)</f>
        <v>100</v>
      </c>
      <c r="E10" s="14">
        <f>MAX(Data!$D$2:$D$97)</f>
        <v>10</v>
      </c>
    </row>
    <row r="11" spans="1:5" x14ac:dyDescent="0.25">
      <c r="B11" t="s">
        <v>36</v>
      </c>
      <c r="C11" s="14">
        <f>SUM(Data!$B$2:$B$97)</f>
        <v>7619</v>
      </c>
      <c r="D11" s="14">
        <f>SUM(Data!$C$2:$C$97)</f>
        <v>7683</v>
      </c>
      <c r="E11" s="14">
        <f>SUM(Data!$D$2:$D$97)</f>
        <v>64</v>
      </c>
    </row>
    <row r="12" spans="1:5" x14ac:dyDescent="0.25">
      <c r="B12" t="s">
        <v>3</v>
      </c>
      <c r="C12" s="15">
        <f>AVERAGE(Data!$B$2:$B$97)</f>
        <v>79.364583333333329</v>
      </c>
      <c r="D12" s="15">
        <f>AVERAGE(Data!$C$2:$C$97)</f>
        <v>80.03125</v>
      </c>
      <c r="E12" s="15">
        <f>AVERAGE(Data!$D$2:$D$97)</f>
        <v>0.66666666666666663</v>
      </c>
    </row>
    <row r="13" spans="1:5" x14ac:dyDescent="0.25">
      <c r="B13" t="s">
        <v>4</v>
      </c>
      <c r="C13" s="15">
        <f>MEDIAN(Data!$B$2:$B$97)</f>
        <v>79</v>
      </c>
      <c r="D13" s="15">
        <f>MEDIAN(Data!$C$2:$C$97)</f>
        <v>79.5</v>
      </c>
      <c r="E13" s="15">
        <f>MEDIAN(Data!$D$2:$D$97)</f>
        <v>2</v>
      </c>
    </row>
    <row r="14" spans="1:5" x14ac:dyDescent="0.25">
      <c r="B14" t="s">
        <v>6</v>
      </c>
      <c r="C14" s="14">
        <f>_xlfn.STDEV.S(Data!$B$2:$B$97)</f>
        <v>7.2867865875109734</v>
      </c>
      <c r="D14" s="14">
        <f>_xlfn.STDEV.S(Data!$C$2:$C$97)</f>
        <v>9.5426501063714788</v>
      </c>
      <c r="E14" s="14">
        <f>_xlfn.STDEV.S(Data!$D$2:$D$97)</f>
        <v>6.1877071115434683</v>
      </c>
    </row>
    <row r="15" spans="1:5" x14ac:dyDescent="0.25">
      <c r="B15" t="s">
        <v>45</v>
      </c>
      <c r="C15" s="14">
        <f>AVEDEV(Data!$B$2:$B$97)</f>
        <v>5.9082031250000044</v>
      </c>
      <c r="D15" s="14">
        <f>AVEDEV(Data!$C$2:$C$97)</f>
        <v>7.7421875</v>
      </c>
      <c r="E15" s="14">
        <f>AVEDEV(Data!$D$2:$D$97)</f>
        <v>5.3541666666666652</v>
      </c>
    </row>
    <row r="16" spans="1:5" x14ac:dyDescent="0.25">
      <c r="B16" t="s">
        <v>38</v>
      </c>
      <c r="C16" s="14">
        <f>QUARTILE(Data!$B$2:$B$97,1)</f>
        <v>74</v>
      </c>
      <c r="D16" s="14">
        <f>QUARTILE(Data!$C$2:$C$97,1)</f>
        <v>74</v>
      </c>
      <c r="E16" s="14">
        <f>QUARTILE(Data!$D$2:$D$97,1)</f>
        <v>-5</v>
      </c>
    </row>
    <row r="17" spans="2:5" x14ac:dyDescent="0.25">
      <c r="B17" t="s">
        <v>46</v>
      </c>
      <c r="C17" s="14">
        <f>QUARTILE(Data!$B$2:$B$97,3)</f>
        <v>84</v>
      </c>
      <c r="D17" s="14">
        <f>QUARTILE(Data!$C$2:$C$97,3)</f>
        <v>87.25</v>
      </c>
      <c r="E17" s="14">
        <f>QUARTILE(Data!$D$2:$D$97,3)</f>
        <v>5</v>
      </c>
    </row>
    <row r="18" spans="2:5" x14ac:dyDescent="0.25">
      <c r="B18" t="s">
        <v>39</v>
      </c>
      <c r="C18" s="14">
        <f>C17-C16</f>
        <v>10</v>
      </c>
      <c r="D18" s="14">
        <f>D17-D16</f>
        <v>13.25</v>
      </c>
      <c r="E18" s="14">
        <f>E17-E16</f>
        <v>10</v>
      </c>
    </row>
    <row r="19" spans="2:5" x14ac:dyDescent="0.25">
      <c r="B19" t="s">
        <v>40</v>
      </c>
      <c r="C19" s="14">
        <f>PERCENTILE(Data!$B$2:$B$97,0.01)</f>
        <v>62.95</v>
      </c>
      <c r="D19" s="14">
        <f>PERCENTILE(Data!$C$2:$C$97,0.01)</f>
        <v>59.8</v>
      </c>
      <c r="E19" s="14">
        <f>PERCENTILE(Data!$D$2:$D$97,0.01)</f>
        <v>-10</v>
      </c>
    </row>
    <row r="20" spans="2:5" x14ac:dyDescent="0.25">
      <c r="B20" t="s">
        <v>41</v>
      </c>
      <c r="C20" s="14">
        <f>PERCENTILE(Data!$B$2:$B$97,0.05)</f>
        <v>69.75</v>
      </c>
      <c r="D20" s="14">
        <f>PERCENTILE(Data!$C$2:$C$97,0.05)</f>
        <v>63.75</v>
      </c>
      <c r="E20" s="14">
        <f>PERCENTILE(Data!$D$2:$D$97,0.05)</f>
        <v>-10</v>
      </c>
    </row>
    <row r="21" spans="2:5" x14ac:dyDescent="0.25">
      <c r="B21" t="s">
        <v>42</v>
      </c>
      <c r="C21" s="14">
        <f>PERCENTILE(Data!$B$2:$B$97,0.95)</f>
        <v>92</v>
      </c>
      <c r="D21" s="14">
        <f>PERCENTILE(Data!$C$2:$C$97,0.95)</f>
        <v>94.5</v>
      </c>
      <c r="E21" s="14">
        <f>PERCENTILE(Data!$D$2:$D$97,0.95)</f>
        <v>10</v>
      </c>
    </row>
    <row r="22" spans="2:5" x14ac:dyDescent="0.25">
      <c r="B22" t="s">
        <v>43</v>
      </c>
      <c r="C22" s="14">
        <f>PERCENTILE(Data!$B$2:$B$97,0.99)</f>
        <v>95.1</v>
      </c>
      <c r="D22" s="14">
        <f>PERCENTILE(Data!$C$2:$C$97,0.99)</f>
        <v>100</v>
      </c>
      <c r="E22" s="14">
        <f>PERCENTILE(Data!$D$2:$D$97,0.99)</f>
        <v>10</v>
      </c>
    </row>
    <row r="24" spans="2:5" x14ac:dyDescent="0.25">
      <c r="B24" t="s">
        <v>47</v>
      </c>
    </row>
    <row r="25" spans="2:5" x14ac:dyDescent="0.25">
      <c r="B25" t="s">
        <v>37</v>
      </c>
      <c r="C25" s="13">
        <f>_xlfn.VAR.S(Data!$B$2:$B$97)</f>
        <v>53.097258771929823</v>
      </c>
      <c r="D25" s="13">
        <f>_xlfn.VAR.S(Data!$C$2:$C$97)</f>
        <v>91.062171052631584</v>
      </c>
      <c r="E25" s="13">
        <f>_xlfn.VAR.S(Data!$D$2:$D$97)</f>
        <v>38.287719298245612</v>
      </c>
    </row>
    <row r="26" spans="2:5" x14ac:dyDescent="0.25">
      <c r="B26" t="s">
        <v>48</v>
      </c>
      <c r="C26" s="12">
        <f>SKEW(Data!$B$2:$B$97)</f>
        <v>0.16713310022703215</v>
      </c>
      <c r="D26" s="12">
        <f>SKEW(Data!$C$2:$C$97)</f>
        <v>-0.12631054115773352</v>
      </c>
      <c r="E26" s="12">
        <f>SKEW(Data!$D$2:$D$97)</f>
        <v>-0.2408178686827194</v>
      </c>
    </row>
    <row r="27" spans="2:5" x14ac:dyDescent="0.25">
      <c r="B27" t="s">
        <v>49</v>
      </c>
      <c r="C27" s="12">
        <f>KURT(Data!$B$2:$B$97)</f>
        <v>-0.27189414390886713</v>
      </c>
      <c r="D27" s="12">
        <f>KURT(Data!$C$2:$C$97)</f>
        <v>-0.36698007528675936</v>
      </c>
      <c r="E27" s="12">
        <f>KURT(Data!$D$2:$D$97)</f>
        <v>-1.1382323604045892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70819-DFAE-4B39-A2FC-A774AF16CBC5}">
  <sheetPr codeName="Sheet4"/>
  <dimension ref="B2:U10"/>
  <sheetViews>
    <sheetView showGridLines="0" showRowColHeaders="0" workbookViewId="0"/>
  </sheetViews>
  <sheetFormatPr defaultRowHeight="15" customHeight="1" x14ac:dyDescent="0.25"/>
  <sheetData>
    <row r="2" spans="2:21" ht="15" customHeight="1" x14ac:dyDescent="0.25">
      <c r="B2" s="8">
        <v>62</v>
      </c>
      <c r="C2" s="8">
        <v>65.888885498046875</v>
      </c>
      <c r="D2" s="9" t="s">
        <v>7</v>
      </c>
      <c r="E2" s="8">
        <f>COUNTIFS(Data!$B$2:$B$97,"&gt;="&amp;$B$2,Data!$B$2:$B$97,"&lt;"&amp;$C$2)</f>
        <v>3</v>
      </c>
      <c r="J2" s="8">
        <v>56</v>
      </c>
      <c r="K2" s="8">
        <v>61.5</v>
      </c>
      <c r="L2" s="9" t="s">
        <v>16</v>
      </c>
      <c r="M2" s="8">
        <f>COUNTIFS(Data!$C$2:$C$97,"&gt;="&amp;$J$2,Data!$C$2:$C$97,"&lt;"&amp;$K$2)</f>
        <v>3</v>
      </c>
      <c r="R2" s="8">
        <v>-10</v>
      </c>
      <c r="S2" s="8">
        <v>-6</v>
      </c>
      <c r="T2" s="9" t="s">
        <v>24</v>
      </c>
      <c r="U2" s="8">
        <f>COUNTIFS(Data!$D$2:$D$97,"&gt;="&amp;$R$2,Data!$D$2:$D$97,"&lt;"&amp;$S$2)</f>
        <v>17</v>
      </c>
    </row>
    <row r="3" spans="2:21" ht="15" customHeight="1" x14ac:dyDescent="0.25">
      <c r="B3" s="8">
        <v>65.888885498046875</v>
      </c>
      <c r="C3" s="8">
        <v>69.777778625488281</v>
      </c>
      <c r="D3" s="9" t="s">
        <v>8</v>
      </c>
      <c r="E3" s="8">
        <f>COUNTIFS(Data!$B$2:$B$97,"&gt;="&amp;$B$3,Data!$B$2:$B$97,"&lt;"&amp;$C$3)</f>
        <v>2</v>
      </c>
      <c r="J3" s="8">
        <v>61.5</v>
      </c>
      <c r="K3" s="8">
        <v>67</v>
      </c>
      <c r="L3" s="9" t="s">
        <v>17</v>
      </c>
      <c r="M3" s="8">
        <f>COUNTIFS(Data!$C$2:$C$97,"&gt;="&amp;$J$3,Data!$C$2:$C$97,"&lt;"&amp;$K$3)</f>
        <v>5</v>
      </c>
      <c r="R3" s="8">
        <v>-6</v>
      </c>
      <c r="S3" s="8">
        <v>-2</v>
      </c>
      <c r="T3" s="9" t="s">
        <v>25</v>
      </c>
      <c r="U3" s="8">
        <f>COUNTIFS(Data!$D$2:$D$97,"&gt;="&amp;$R$3,Data!$D$2:$D$97,"&lt;"&amp;$S$3)</f>
        <v>15</v>
      </c>
    </row>
    <row r="4" spans="2:21" ht="15" customHeight="1" x14ac:dyDescent="0.25">
      <c r="B4" s="8">
        <v>69.777778625488281</v>
      </c>
      <c r="C4" s="8">
        <v>73.666664123535156</v>
      </c>
      <c r="D4" s="9" t="s">
        <v>9</v>
      </c>
      <c r="E4" s="8">
        <f>COUNTIFS(Data!$B$2:$B$97,"&gt;="&amp;$B$4,Data!$B$2:$B$97,"&lt;"&amp;$C$4)</f>
        <v>15</v>
      </c>
      <c r="J4" s="8">
        <v>67</v>
      </c>
      <c r="K4" s="8">
        <v>72.5</v>
      </c>
      <c r="L4" s="9" t="s">
        <v>18</v>
      </c>
      <c r="M4" s="8">
        <f>COUNTIFS(Data!$C$2:$C$97,"&gt;="&amp;$J$4,Data!$C$2:$C$97,"&lt;"&amp;$K$4)</f>
        <v>12</v>
      </c>
      <c r="R4" s="8">
        <v>-2</v>
      </c>
      <c r="S4" s="8">
        <v>2</v>
      </c>
      <c r="T4" s="9" t="s">
        <v>26</v>
      </c>
      <c r="U4" s="8">
        <f>COUNTIFS(Data!$D$2:$D$97,"&gt;="&amp;$R$4,Data!$D$2:$D$97,"&lt;"&amp;$S$4)</f>
        <v>13</v>
      </c>
    </row>
    <row r="5" spans="2:21" ht="15" customHeight="1" x14ac:dyDescent="0.25">
      <c r="B5" s="8">
        <v>73.666664123535156</v>
      </c>
      <c r="C5" s="8">
        <v>77.555557250976563</v>
      </c>
      <c r="D5" s="9" t="s">
        <v>10</v>
      </c>
      <c r="E5" s="8">
        <f>COUNTIFS(Data!$B$2:$B$97,"&gt;="&amp;$B$5,Data!$B$2:$B$97,"&lt;"&amp;$C$5)</f>
        <v>20</v>
      </c>
      <c r="J5" s="8">
        <v>72.5</v>
      </c>
      <c r="K5" s="8">
        <v>78</v>
      </c>
      <c r="L5" s="9" t="s">
        <v>19</v>
      </c>
      <c r="M5" s="8">
        <f>COUNTIFS(Data!$C$2:$C$97,"&gt;="&amp;$J$5,Data!$C$2:$C$97,"&lt;"&amp;$K$5)</f>
        <v>17</v>
      </c>
      <c r="R5" s="8">
        <v>2</v>
      </c>
      <c r="S5" s="8">
        <v>6</v>
      </c>
      <c r="T5" s="9" t="s">
        <v>27</v>
      </c>
      <c r="U5" s="8">
        <f>COUNTIFS(Data!$D$2:$D$97,"&gt;="&amp;$R$5,Data!$D$2:$D$97,"&lt;"&amp;$S$5)</f>
        <v>29</v>
      </c>
    </row>
    <row r="6" spans="2:21" ht="15" customHeight="1" x14ac:dyDescent="0.25">
      <c r="B6" s="8">
        <v>77.555557250976563</v>
      </c>
      <c r="C6" s="8">
        <v>81.444442749023438</v>
      </c>
      <c r="D6" s="9" t="s">
        <v>11</v>
      </c>
      <c r="E6" s="8">
        <f>COUNTIFS(Data!$B$2:$B$97,"&gt;="&amp;$B$6,Data!$B$2:$B$97,"&lt;"&amp;$C$6)</f>
        <v>18</v>
      </c>
      <c r="J6" s="8">
        <v>78</v>
      </c>
      <c r="K6" s="8">
        <v>83.5</v>
      </c>
      <c r="L6" s="9" t="s">
        <v>20</v>
      </c>
      <c r="M6" s="8">
        <f>COUNTIFS(Data!$C$2:$C$97,"&gt;="&amp;$J$6,Data!$C$2:$C$97,"&lt;"&amp;$K$6)</f>
        <v>22</v>
      </c>
      <c r="R6" s="8">
        <v>6</v>
      </c>
      <c r="S6" s="8">
        <v>10</v>
      </c>
      <c r="T6" s="9" t="s">
        <v>28</v>
      </c>
      <c r="U6" s="8">
        <f>COUNTIFS(Data!$D$2:$D$97,"&gt;="&amp;$R$6,Data!$D$2:$D$97,"&lt;="&amp;$S$6)</f>
        <v>22</v>
      </c>
    </row>
    <row r="7" spans="2:21" ht="15" customHeight="1" x14ac:dyDescent="0.25">
      <c r="B7" s="8">
        <v>81.444442749023438</v>
      </c>
      <c r="C7" s="8">
        <v>85.333335876464844</v>
      </c>
      <c r="D7" s="9" t="s">
        <v>12</v>
      </c>
      <c r="E7" s="8">
        <f>COUNTIFS(Data!$B$2:$B$97,"&gt;="&amp;$B$7,Data!$B$2:$B$97,"&lt;"&amp;$C$7)</f>
        <v>20</v>
      </c>
      <c r="J7" s="8">
        <v>83.5</v>
      </c>
      <c r="K7" s="8">
        <v>89</v>
      </c>
      <c r="L7" s="9" t="s">
        <v>21</v>
      </c>
      <c r="M7" s="8">
        <f>COUNTIFS(Data!$C$2:$C$97,"&gt;="&amp;$J$7,Data!$C$2:$C$97,"&lt;"&amp;$K$7)</f>
        <v>19</v>
      </c>
    </row>
    <row r="8" spans="2:21" ht="15" customHeight="1" x14ac:dyDescent="0.25">
      <c r="B8" s="8">
        <v>85.333335876464844</v>
      </c>
      <c r="C8" s="8">
        <v>89.222221374511719</v>
      </c>
      <c r="D8" s="9" t="s">
        <v>13</v>
      </c>
      <c r="E8" s="8">
        <f>COUNTIFS(Data!$B$2:$B$97,"&gt;="&amp;$B$8,Data!$B$2:$B$97,"&lt;"&amp;$C$8)</f>
        <v>8</v>
      </c>
      <c r="J8" s="8">
        <v>89</v>
      </c>
      <c r="K8" s="8">
        <v>94.5</v>
      </c>
      <c r="L8" s="9" t="s">
        <v>22</v>
      </c>
      <c r="M8" s="8">
        <f>COUNTIFS(Data!$C$2:$C$97,"&gt;="&amp;$J$8,Data!$C$2:$C$97,"&lt;"&amp;$K$8)</f>
        <v>13</v>
      </c>
    </row>
    <row r="9" spans="2:21" ht="15" customHeight="1" x14ac:dyDescent="0.25">
      <c r="B9" s="8">
        <v>89.222221374511719</v>
      </c>
      <c r="C9" s="8">
        <v>93.111114501953125</v>
      </c>
      <c r="D9" s="9" t="s">
        <v>14</v>
      </c>
      <c r="E9" s="8">
        <f>COUNTIFS(Data!$B$2:$B$97,"&gt;="&amp;$B$9,Data!$B$2:$B$97,"&lt;"&amp;$C$9)</f>
        <v>7</v>
      </c>
      <c r="J9" s="8">
        <v>94.5</v>
      </c>
      <c r="K9" s="8">
        <v>100</v>
      </c>
      <c r="L9" s="9" t="s">
        <v>23</v>
      </c>
      <c r="M9" s="8">
        <f>COUNTIFS(Data!$C$2:$C$97,"&gt;="&amp;$J$9,Data!$C$2:$C$97,"&lt;="&amp;$K$9)</f>
        <v>5</v>
      </c>
    </row>
    <row r="10" spans="2:21" ht="15" customHeight="1" x14ac:dyDescent="0.25">
      <c r="B10" s="8">
        <v>93.111114501953125</v>
      </c>
      <c r="C10" s="8">
        <v>97</v>
      </c>
      <c r="D10" s="9" t="s">
        <v>15</v>
      </c>
      <c r="E10" s="8">
        <f>COUNTIFS(Data!$B$2:$B$97,"&gt;="&amp;$B$10,Data!$B$2:$B$97,"&lt;="&amp;$C$10)</f>
        <v>3</v>
      </c>
    </row>
  </sheetData>
  <sortState ref="A11:A31">
    <sortCondition ref="A1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Data_Summ1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2007-05-15T19:01:56Z</dcterms:created>
  <dcterms:modified xsi:type="dcterms:W3CDTF">2018-04-25T13:57:06Z</dcterms:modified>
</cp:coreProperties>
</file>